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Don_seti\OneDrive\Рабочий стол\Приказ_Минэнерго_России_от_29.11.2016_№1256\"/>
    </mc:Choice>
  </mc:AlternateContent>
  <xr:revisionPtr revIDLastSave="0" documentId="13_ncr:1_{B4FC73F0-8C26-4427-85E4-85D2F88F5DEB}" xr6:coauthVersionLast="47" xr6:coauthVersionMax="47" xr10:uidLastSave="{00000000-0000-0000-0000-000000000000}"/>
  <bookViews>
    <workbookView xWindow="-120" yWindow="-120" windowWidth="29040" windowHeight="15840" tabRatio="832" xr2:uid="{00000000-000D-0000-FFFF-FFFF00000000}"/>
  </bookViews>
  <sheets>
    <sheet name="Таблица 1.1" sheetId="12" r:id="rId1"/>
    <sheet name="Таблица 1.2" sheetId="11" r:id="rId2"/>
    <sheet name="Таблица 1.3" sheetId="13" r:id="rId3"/>
    <sheet name="Таблица 1.4" sheetId="14" r:id="rId4"/>
    <sheet name="Таблица 2.1" sheetId="8" r:id="rId5"/>
    <sheet name="Таблица 2.2" sheetId="9" r:id="rId6"/>
    <sheet name="Таблица 3.1" sheetId="10" r:id="rId7"/>
    <sheet name="Таблица 3.4" sheetId="7" r:id="rId8"/>
    <sheet name="Таблица 4.1" sheetId="1" r:id="rId9"/>
    <sheet name="Таблица 4.2." sheetId="5" r:id="rId10"/>
    <sheet name="Таблица 4.3" sheetId="6" r:id="rId11"/>
    <sheet name="4.4" sheetId="18" r:id="rId12"/>
    <sheet name=" 4.5." sheetId="17" r:id="rId13"/>
    <sheet name="4.6." sheetId="19" r:id="rId14"/>
    <sheet name="Таблица 4.7" sheetId="16" r:id="rId15"/>
    <sheet name="Таблица 4.9" sheetId="15" r:id="rId16"/>
  </sheets>
  <definedNames>
    <definedName name="_xlnm._FilterDatabase" localSheetId="14" hidden="1">'Таблица 4.7'!$A$7:$P$9</definedName>
    <definedName name="_xlnm._FilterDatabase" localSheetId="15" hidden="1">'Таблица 4.9'!$A$7:$AF$10</definedName>
    <definedName name="bookmark0" localSheetId="8">'Таблица 4.1'!$B$39</definedName>
    <definedName name="_xlnm.Print_Area" localSheetId="12">' 4.5.'!$A$1:$D$4</definedName>
    <definedName name="_xlnm.Print_Area" localSheetId="11">'4.4'!$A$1:$D$1</definedName>
    <definedName name="_xlnm.Print_Area" localSheetId="13">'4.6.'!$A$1:$D$1</definedName>
    <definedName name="_xlnm.Print_Area" localSheetId="0">'Таблица 1.1'!$A$1:$AB$16</definedName>
    <definedName name="_xlnm.Print_Area" localSheetId="7">'Таблица 3.4'!$A$1:$S$20</definedName>
    <definedName name="_xlnm.Print_Area" localSheetId="9">'Таблица 4.2.'!$A$1:$N$13</definedName>
    <definedName name="_xlnm.Print_Area" localSheetId="10">'Таблица 4.3'!$A$1:$D$14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 r="X16" i="12" l="1"/>
  <c r="W16" i="12"/>
  <c r="T14" i="12" l="1"/>
  <c r="B8" i="11" l="1"/>
  <c r="L14" i="12"/>
  <c r="K14" i="12"/>
  <c r="J14" i="12"/>
  <c r="I14" i="12"/>
  <c r="H14" i="12"/>
  <c r="G14" i="12"/>
  <c r="F14" i="12"/>
  <c r="E14" i="12"/>
  <c r="D14" i="12"/>
  <c r="C14" i="12"/>
  <c r="E13" i="14" l="1"/>
  <c r="E14" i="14"/>
  <c r="E12" i="14"/>
  <c r="E9" i="14"/>
  <c r="E10" i="14"/>
  <c r="E8" i="14"/>
  <c r="D6" i="11" l="1"/>
  <c r="D7" i="11"/>
  <c r="D5" i="11"/>
  <c r="Y16" i="12" l="1"/>
  <c r="C8" i="11" l="1"/>
  <c r="D8" i="11" s="1"/>
  <c r="Y15" i="12" l="1"/>
  <c r="Y14" i="12" s="1"/>
  <c r="X15" i="12"/>
  <c r="W15" i="12"/>
  <c r="W14" i="12" s="1"/>
  <c r="V14" i="12"/>
  <c r="U14" i="12"/>
  <c r="S14" i="12"/>
  <c r="R14" i="12"/>
  <c r="Q14" i="12"/>
  <c r="P14" i="12"/>
  <c r="O14" i="12"/>
  <c r="N14" i="12"/>
  <c r="M14" i="12"/>
  <c r="X14" i="12" l="1"/>
  <c r="S13" i="7" l="1"/>
  <c r="S12" i="7"/>
  <c r="S19" i="7" l="1"/>
  <c r="S18" i="7"/>
  <c r="S11" i="7"/>
  <c r="Q25" i="1" l="1"/>
  <c r="P25" i="1"/>
  <c r="P17" i="1"/>
  <c r="Q9" i="1"/>
  <c r="P9" i="1"/>
  <c r="J17" i="1"/>
  <c r="H25" i="1"/>
  <c r="G25" i="1"/>
  <c r="G17" i="1"/>
  <c r="H9" i="1"/>
  <c r="G9" i="1"/>
  <c r="R10" i="7"/>
  <c r="R11" i="7"/>
  <c r="R12" i="7"/>
  <c r="R13" i="7"/>
  <c r="R15" i="7"/>
  <c r="R16" i="7"/>
  <c r="R17" i="7"/>
  <c r="R18" i="7"/>
  <c r="R19" i="7"/>
  <c r="R9" i="7"/>
  <c r="S9" i="7"/>
  <c r="F27" i="8" l="1"/>
  <c r="F28" i="8"/>
  <c r="S15" i="7" l="1"/>
  <c r="S16" i="7" l="1"/>
  <c r="S10" i="7" l="1"/>
</calcChain>
</file>

<file path=xl/sharedStrings.xml><?xml version="1.0" encoding="utf-8"?>
<sst xmlns="http://schemas.openxmlformats.org/spreadsheetml/2006/main" count="727" uniqueCount="276">
  <si>
    <t>№</t>
  </si>
  <si>
    <t xml:space="preserve">Категории обращений потребителей </t>
  </si>
  <si>
    <t xml:space="preserve">Формы обслуживания </t>
  </si>
  <si>
    <t>Очная форма</t>
  </si>
  <si>
    <t>Заочная форма с использованием телефонной связи</t>
  </si>
  <si>
    <t xml:space="preserve">Электронная форма с использованием сети интернет </t>
  </si>
  <si>
    <t>Письменная форма с использованием почтовой связи</t>
  </si>
  <si>
    <t xml:space="preserve">Прочее </t>
  </si>
  <si>
    <t>Динамика изменения показателя %</t>
  </si>
  <si>
    <t>Всего обращений потребителей, в т.ч.</t>
  </si>
  <si>
    <t>1.1</t>
  </si>
  <si>
    <t>1.2</t>
  </si>
  <si>
    <t xml:space="preserve">осуществление технологического присоединения </t>
  </si>
  <si>
    <t>1.3</t>
  </si>
  <si>
    <t>коммерческий учёт э/э</t>
  </si>
  <si>
    <t xml:space="preserve">1.4 </t>
  </si>
  <si>
    <t xml:space="preserve">качество обслуживания </t>
  </si>
  <si>
    <t>1.5</t>
  </si>
  <si>
    <t>техническое обслуживание электросетевых объектов</t>
  </si>
  <si>
    <t>1.6</t>
  </si>
  <si>
    <t>прочее (указать)</t>
  </si>
  <si>
    <t>Жалобы</t>
  </si>
  <si>
    <t>2.1</t>
  </si>
  <si>
    <t>2.2</t>
  </si>
  <si>
    <t xml:space="preserve">оказание услуг по передаче э/э </t>
  </si>
  <si>
    <t>2.3</t>
  </si>
  <si>
    <t>Качество э/э</t>
  </si>
  <si>
    <t>2.4</t>
  </si>
  <si>
    <t>2.1.1</t>
  </si>
  <si>
    <t>2.1.2</t>
  </si>
  <si>
    <t>2.5</t>
  </si>
  <si>
    <t>техническое обслуживание объектов электросетевого хозяйства</t>
  </si>
  <si>
    <t>2.6</t>
  </si>
  <si>
    <t xml:space="preserve">3. </t>
  </si>
  <si>
    <t>Заявка на оказание услуг</t>
  </si>
  <si>
    <t>3.1</t>
  </si>
  <si>
    <t>по технологическому присоединению</t>
  </si>
  <si>
    <t>3.2</t>
  </si>
  <si>
    <t>на заключение договора на оказание услуг по передаче э/э</t>
  </si>
  <si>
    <t>3.3</t>
  </si>
  <si>
    <t>организация коммерческого учёта э/э</t>
  </si>
  <si>
    <t xml:space="preserve">3.4 </t>
  </si>
  <si>
    <t xml:space="preserve">Примечание:
1 - в графе указываются случаи сообщений потребителем информации о ненадлежащем качестве регулируемых услуг, предоставляемых потребителю, а также о ненадлежащем качестве обслуживания потребителя. Указываются жалобы, которые: 
- относятся к регулируемым видам услуг сетевых организаций;
- установлена обоснованность жалобы о нарушении нрав или охраняемых законом интересов потребителя, в том числе о предоставлении услуг ненадлежащего качества;
Случаи, при которых обращение не отображается как жалоба:
- повторное обращение, по которому потребителю уже был предоставлен ответ по существу в связи с ранее направленными жалобами, и при этом в повторном обращении не приводятся новые доводы или обстоятельства;
- обращение, подлежащее или находящееся на рассмотрении в суде в соответствии с законодательством РФ;
- обращение по спорам в рамках оказания услуг по передаче электрической энергии с субъектами рынков э/э.
2- в строке 2.1.1 не учитываются обращения потребителей с сообщением о прекращении передачи электрической энергии, а также жалобы на прекращение передачи электрической энергии при ограничениях режима потребления э/э в случаях:
-  плановых ограничений режима потребления электрической энергии в отношении потребителей в случае проведения ремонтных работ на объектах электросетевого хозяйства сетевой организации, к которым присоединены энергопринимающие устройства потребителя, либо необходимости проведения ремонтных работ на объектах электросетевого хозяйства смежных сетевых организаций (иных владельцев объектов электросетевого хозяйства), превышающих время отключения электрической энергии, регламентированное действующим законодательством РФ.
-  нарушения своих обязательств потребителем;
-  возникновения (угроза возникновения) аварийных электроэнергетических режимов;
-  выявления факта ненадлежащего технологического присоединения энергопринимаюших устройств потребителя к объектам электросетевого хозяйства;
-  прекращения обязательств по оказанию услуг по передаче электрической энергии в отношении энергопринимаюших устройств потребителя по договору оказания услуг по передаче электрической энергии.
3 -  в  строке 2.1.2 учитываются жалобы на ненадлежащее качество электрической энергии, по факту рассмотрения которых по результатам измерений качества электрической энергией подтверждено несоответствие показателей качества электрической энергии установленным требованиям, в том, числе с подтверждением протоколами измерений, проведенных сетевой организацией, либо иной организацией, аккредитованной в установленном порядке на проведение испытаний (измерений) показателей качества электрической энергии. При этом в строке 2.1.2 не учитываются жалобы потребителей, если установлено, что виновником ухудшения качества электрической электроэнергии является сам потребитель или иное лицо, не связанное е сетевой организацией, а также в случаях, если нарушения возникли в результате стихийных бедствий, аварий и иных событий, произошедших не по вине сетевой организации.
</t>
  </si>
  <si>
    <r>
      <t>2</t>
    </r>
    <r>
      <rPr>
        <vertAlign val="superscript"/>
        <sz val="8"/>
        <color theme="1"/>
        <rFont val="Calibri"/>
        <family val="2"/>
        <charset val="204"/>
        <scheme val="minor"/>
      </rPr>
      <t>1</t>
    </r>
  </si>
  <si>
    <t xml:space="preserve">Дата обращения </t>
  </si>
  <si>
    <t>Время обращени я</t>
  </si>
  <si>
    <t>заочное обращение посредством телефонной связи</t>
  </si>
  <si>
    <t>Заочное обращение посредством сети интернет</t>
  </si>
  <si>
    <t>Письменное обращение посредством почтовой связи</t>
  </si>
  <si>
    <t>Форма обращения</t>
  </si>
  <si>
    <t>Оказание услуг по передаче э/э</t>
  </si>
  <si>
    <t xml:space="preserve">Осуществление технологического присоединения </t>
  </si>
  <si>
    <t>Коммерческий учёт э/э</t>
  </si>
  <si>
    <t>Качество обслуживания потребителей</t>
  </si>
  <si>
    <t>Прочее</t>
  </si>
  <si>
    <t>Техническое обслуживание электросетевых объектов</t>
  </si>
  <si>
    <t>Обращения</t>
  </si>
  <si>
    <t>Качество услуг по передаче э/э</t>
  </si>
  <si>
    <t xml:space="preserve">Техническое обслуживание электросетевых объектов </t>
  </si>
  <si>
    <t xml:space="preserve">Обращения потребителей, содержащие заявку на оказание услуг </t>
  </si>
  <si>
    <t>По технологическому присоединению</t>
  </si>
  <si>
    <t>Заключение договора на оказание услуг по передаче э/э</t>
  </si>
  <si>
    <t>Организация коммерческого учёта э/э</t>
  </si>
  <si>
    <t>Факт получения потребителем ответа</t>
  </si>
  <si>
    <t>Заявителем был получен исчерпывающий ответ в установленные сроки</t>
  </si>
  <si>
    <t xml:space="preserve">Заявителем был получен исчерпывающий  ответ с нарушением сроков  </t>
  </si>
  <si>
    <t>Обращение оставлено без ответа</t>
  </si>
  <si>
    <r>
      <t>Обращения потребителей содержащие жалобу</t>
    </r>
    <r>
      <rPr>
        <vertAlign val="superscript"/>
        <sz val="10"/>
        <color theme="1"/>
        <rFont val="Times New Roman"/>
        <family val="1"/>
        <charset val="204"/>
      </rPr>
      <t>2</t>
    </r>
  </si>
  <si>
    <t>Выполненые мероприятия по результатам обращения</t>
  </si>
  <si>
    <t>Планируемые мероприятия по результатам обращения</t>
  </si>
  <si>
    <t>Идетификационный номер обращения</t>
  </si>
  <si>
    <t>N</t>
  </si>
  <si>
    <t>Офис обслуживания потребителей</t>
  </si>
  <si>
    <t>Тип офиса</t>
  </si>
  <si>
    <t>Адрес местонахождения</t>
  </si>
  <si>
    <t>Номер телефона, адрес электронной почты</t>
  </si>
  <si>
    <t>Режим работы</t>
  </si>
  <si>
    <t>Предоставляемые услуги</t>
  </si>
  <si>
    <t>Количество потребителей, обратившихся очно в отчетном периоде</t>
  </si>
  <si>
    <t>Среднее время на обслуживание потребителя, мин.</t>
  </si>
  <si>
    <t>Среднее время ожидания потребителя в очереди, мин.</t>
  </si>
  <si>
    <t>Количество сторонних организаций на территории офиса обслуживания (при наличии указать названия организаций)</t>
  </si>
  <si>
    <t>-</t>
  </si>
  <si>
    <t>мин.</t>
  </si>
  <si>
    <t>Среднее время обработки телефонного вызова от потребителя на выделенные номера телефонов за текущий период</t>
  </si>
  <si>
    <t>Среднее время ожидания ответа потребителем при телефонном вызове на выделенные номера телефонов за текущий период</t>
  </si>
  <si>
    <t>единицы</t>
  </si>
  <si>
    <t>Общее число телефонных вызовов от потребителей, обработанных автоматически системой интерактивного голосового меню</t>
  </si>
  <si>
    <t>Общее число телефонных вызовов от потребителей, на которые ответил оператор сетевой организации</t>
  </si>
  <si>
    <t>Общее число телефонных вызовов от потребителей по выделенным номерам телефонов</t>
  </si>
  <si>
    <t>Номера телефонов центров обработки телефонных вызовов:</t>
  </si>
  <si>
    <t>Номер телефона по вопросам энергоснабжения:</t>
  </si>
  <si>
    <t>номер телефона</t>
  </si>
  <si>
    <t>Перечень номеров телефонов, выделенных для обслуживания потребителей:</t>
  </si>
  <si>
    <t>Единица измерения</t>
  </si>
  <si>
    <t>Наименование</t>
  </si>
  <si>
    <t>Показатель</t>
  </si>
  <si>
    <t>Категория присоединения потребителей услуг по передаче электрической энергии в разбивке по мощности, в динамике по годам</t>
  </si>
  <si>
    <t>Всего</t>
  </si>
  <si>
    <t>до 15 кВт включительно</t>
  </si>
  <si>
    <t>свыше 15 кВт и до 150 кВт включительно</t>
  </si>
  <si>
    <t>свыше 150 кВт и менее 670 кВт</t>
  </si>
  <si>
    <t>не менее 670 кВт</t>
  </si>
  <si>
    <t>объекты по производству электрической энергии</t>
  </si>
  <si>
    <t>Динамика изменения показателя, %</t>
  </si>
  <si>
    <t>Число заявок на технологическое присоединение, поданных заявителями, штуки</t>
  </si>
  <si>
    <t>Число заявок на технологическое присоединение, по которым направлен проект договора об осуществлении технологического присоединения к электрическим сетям, штуки</t>
  </si>
  <si>
    <t>Число заявок на технологическое присоединение, по которым направлен проект договора об осуществлении технологического присоединения к электрическим сетям с нарушением сроков, подтвержденным актами контролирующих организаций и (или) решениями суда, штуки, в том числе:</t>
  </si>
  <si>
    <t>по вине сетевой организации</t>
  </si>
  <si>
    <t>по вине сторонних лиц</t>
  </si>
  <si>
    <t>Средняя продолжительность подготовки и направления проекта договора об осуществлении технологического присоединения к электрическим сетям, дней</t>
  </si>
  <si>
    <t>Число заключенных договоров об осуществлении технологического присоединения к электрическим сетям, штуки</t>
  </si>
  <si>
    <t>Число исполненных договоров об осуществлении технологического присоединения к электрическим сетям, штуки</t>
  </si>
  <si>
    <t>Число исполненных договоров об осуществлении технологического присоединения к электрическим сетям, по которым произошло нарушение сроков, подтвержденное актами контролирующих организаций и (или) решениями суда, штуки, в том числе:</t>
  </si>
  <si>
    <t>7.1</t>
  </si>
  <si>
    <t>7.2</t>
  </si>
  <si>
    <t>по вине заявителя</t>
  </si>
  <si>
    <t>Средняя продолжительность исполнения договоров об осуществлении технологического присоединения к электрическим сетям, дней</t>
  </si>
  <si>
    <r>
      <t>качество услуг по передаче э/э</t>
    </r>
    <r>
      <rPr>
        <vertAlign val="superscript"/>
        <sz val="8"/>
        <color theme="1"/>
        <rFont val="Times New Roman"/>
        <family val="1"/>
        <charset val="204"/>
      </rPr>
      <t>2</t>
    </r>
  </si>
  <si>
    <r>
      <t>Качество э/э</t>
    </r>
    <r>
      <rPr>
        <vertAlign val="superscript"/>
        <sz val="8"/>
        <color theme="1"/>
        <rFont val="Times New Roman"/>
        <family val="1"/>
        <charset val="204"/>
      </rPr>
      <t>3</t>
    </r>
  </si>
  <si>
    <t>ЦОП</t>
  </si>
  <si>
    <t>Значение показателя, годы</t>
  </si>
  <si>
    <t>Динамика изменения показателя</t>
  </si>
  <si>
    <t>ВН (110 кВ и выше)</t>
  </si>
  <si>
    <t>СН1 (35 - 60 кВ)</t>
  </si>
  <si>
    <t>СН2 (1 - 20 кВ)</t>
  </si>
  <si>
    <t>НН (до 1 кВ)</t>
  </si>
  <si>
    <t>Показатель средней продолжительности прекращений передачи электрической энергии (           )</t>
  </si>
  <si>
    <t xml:space="preserve">Показатель средней частоты прекращений передачи электрической энергии (             )    </t>
  </si>
  <si>
    <t>Показатель средней продолжительности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                    )</t>
  </si>
  <si>
    <t>Показатель средней частоты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                 )</t>
  </si>
  <si>
    <t>В том числе количество случаев нарушения качества электрической энергии по вине сетевой организации, подтвержденных актами контролирующих организаций и (или) решениями суда, шт.</t>
  </si>
  <si>
    <t>Количество случаев нарушения качества электрической энергии, подтвержденных актами контролирующих организаций и (или) решениями суда, шт.</t>
  </si>
  <si>
    <t>1.4</t>
  </si>
  <si>
    <t>3.4</t>
  </si>
  <si>
    <t>4.1</t>
  </si>
  <si>
    <t>4.2</t>
  </si>
  <si>
    <t>4.3</t>
  </si>
  <si>
    <t>4.4</t>
  </si>
  <si>
    <t>5.1</t>
  </si>
  <si>
    <t>Структурная единица сетевой организации</t>
  </si>
  <si>
    <t>Показатель средней продолжительности прекращений передачи электрической энергии, </t>
  </si>
  <si>
    <t>Показатель средней частоты прекращений передачи электрической энергии, </t>
  </si>
  <si>
    <t>Показатель средней продолжительности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t>
  </si>
  <si>
    <t>Показатель средней частоты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t>
  </si>
  <si>
    <t>Показатель качества оказания услуг по передаче электрической энергии (отношение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 обслуживаемых такой структурной единицей сетевой организации в отчетном периоде)</t>
  </si>
  <si>
    <t>Планируемые мероприятия, направленные на повышение качества оказания услуг по передаче электроэнергии, с указанием сроков</t>
  </si>
  <si>
    <t>ВН</t>
  </si>
  <si>
    <t>СН1</t>
  </si>
  <si>
    <t>СН2</t>
  </si>
  <si>
    <t>НН</t>
  </si>
  <si>
    <t>Количество точек поставки</t>
  </si>
  <si>
    <t>Динамика по отношению к предшествующему году</t>
  </si>
  <si>
    <t>%</t>
  </si>
  <si>
    <t xml:space="preserve">Юридические лица </t>
  </si>
  <si>
    <t>Физические лица</t>
  </si>
  <si>
    <t>МКЖД</t>
  </si>
  <si>
    <t xml:space="preserve">Итого </t>
  </si>
  <si>
    <t>Количество потребителей услуг сетевой организации, всего,  в том числе</t>
  </si>
  <si>
    <t>Юридические лица</t>
  </si>
  <si>
    <t>Оборудование</t>
  </si>
  <si>
    <t>Единица оборудования, км*/шт.</t>
  </si>
  <si>
    <t>Изменение</t>
  </si>
  <si>
    <t>Износ, %</t>
  </si>
  <si>
    <t>Трансформаторное оборудование</t>
  </si>
  <si>
    <t>Коммутационные аппараты</t>
  </si>
  <si>
    <t>Общий износ по оборудованию</t>
  </si>
  <si>
    <t>Общий износ по линиям</t>
  </si>
  <si>
    <t>3.1. Информация о наличии невостребованной мощности (мощности, определяемой как разность между трансформаторной мощностью центров питания и суммарной мощностью энергопринимающих устройств, непосредственно (или опосредованно) присоединенных к таким центрам питания, и энергопринимающих устройств, в отношении которых имеются заявки на технологическое присоединение) для осуществления технологического присоединения в отчетном периоде,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t>
  </si>
  <si>
    <t>Очное обращение</t>
  </si>
  <si>
    <t>Оценочный 
балл</t>
  </si>
  <si>
    <t>Удовлетворенность деятельностью 
компании</t>
  </si>
  <si>
    <t xml:space="preserve">Оперативность 
принятия решений </t>
  </si>
  <si>
    <t>Культура общения сотрудников, 
занимающихся договорной работой в области технологического присоединения</t>
  </si>
  <si>
    <t>Компетентность специалистов,
занимающихся договорной работой в области технологического присоединения</t>
  </si>
  <si>
    <t>Точность расчетов по договорам 
на технологическое присоединение</t>
  </si>
  <si>
    <t>Соблюдение сроков заключения 
договоров на технологическое присоединение</t>
  </si>
  <si>
    <t>Уровень клиентского сервиса по технологическому присоединению</t>
  </si>
  <si>
    <t>Качество предоставления 
информации по Вашим запросам</t>
  </si>
  <si>
    <t>Вопросы указанные в анкете</t>
  </si>
  <si>
    <t>Дата заполнения анкеты</t>
  </si>
  <si>
    <t>Номер анкеты</t>
  </si>
  <si>
    <t>Заявитель</t>
  </si>
  <si>
    <t>№/№</t>
  </si>
  <si>
    <t>Динамика изменения показателя,шт.</t>
  </si>
  <si>
    <t>I категор. надеж.</t>
  </si>
  <si>
    <t>II категор. надеж.</t>
  </si>
  <si>
    <t>III категор. надеж.</t>
  </si>
  <si>
    <t>№ п/п</t>
  </si>
  <si>
    <t>1.3.           Информация об объектах электросетевого хозяйства сетевой организации: длина воздушных линий (далее – ВЛ) и кабельных линий (далее – КЛ) с разбивкой по уровням напряжения, количество подстанций 110 кВ, 35 кВ, 6 (10) кВ в динамике относительно года, предшествующего отчетному</t>
  </si>
  <si>
    <t>ПС 110/6 кВ</t>
  </si>
  <si>
    <t>ТП 6/0,4 кВ</t>
  </si>
  <si>
    <t>ВЛЭП 110 кВ</t>
  </si>
  <si>
    <t>КЛЭП 0,4 кВ</t>
  </si>
  <si>
    <t>КЛЭП 6 кВ</t>
  </si>
  <si>
    <r>
      <t>1.4.</t>
    </r>
    <r>
      <rPr>
        <b/>
        <sz val="7"/>
        <color theme="1"/>
        <rFont val="Times New Roman"/>
        <family val="1"/>
        <charset val="204"/>
      </rPr>
      <t xml:space="preserve">           </t>
    </r>
    <r>
      <rPr>
        <b/>
        <sz val="12"/>
        <color theme="1"/>
        <rFont val="Times New Roman"/>
        <family val="1"/>
        <charset val="204"/>
      </rPr>
      <t>Уровень физического износа объектов электросетевого хозяйства сетевой организации с разбивкой по уровням напряжения и по типам оборудования, а также динамика по отношению к году, предшествующему отчетному</t>
    </r>
  </si>
  <si>
    <t>2.1. Показатели качества услуг по передаче электрической энергии в целом по сетевой организации в отчетном периоде, а также динамика по отношению к году, предшествующему отчетному</t>
  </si>
  <si>
    <t>N п/п</t>
  </si>
  <si>
    <t>2.2. Рейтинг структурных единиц сетевой организации по качеству оказания услуг по передаче электрической энергии, а также по качеству электрической энергии в отчетном периоде.</t>
  </si>
  <si>
    <t xml:space="preserve">3.4. Сведения о качестве услуг по технологическому присоединению к электрическим сетям сетевой организации </t>
  </si>
  <si>
    <t>4.3.Информация о заочном обслуживании потребителей посредством телефонной связи</t>
  </si>
  <si>
    <t>4.9.Информация по обращениям потребителей</t>
  </si>
  <si>
    <t xml:space="preserve">4.2.Информация о деятельности офисов обслуживания потребителей </t>
  </si>
  <si>
    <t xml:space="preserve">4.1. Количество обращений, поступивших в сетевую организацию (всего), обращений, содержащих жалобу и (или) обращений, содержащих заявку на оказание услуг, поступивших в сетевую организацию, а также количество обращений, по которым были заключены договоры об осуществлении технологического присоединения и (или) договоры об оказании услуг по передаче электрической энергии, а также по которым были урегулированы жалобы в отчетном периоде, а также динамика по отношению к году, предшествующему отчетному </t>
  </si>
  <si>
    <t xml:space="preserve">4.7.Темы и результаты опросов потребителей,проводимых сетевой организацией для выявления мнения потребителей о качестве обслуживания, в рамках исполнения Единых стандартов качества обслуживания сетевыми организациями потребителей услуг сетевых организаций. </t>
  </si>
  <si>
    <t>4.4.Категория обращений, в которой зарегистрировано наибольшее число обращений всего, обращений, содержащих жалобу, обращений, содержащих заявку на оказание услуг, поступивших в отчетном периоде, в соответствии с пунктом 4.1 Информации о качестве обслуживания потребителей услуг.</t>
  </si>
  <si>
    <t>4.5. Описание дополнительных услуг, оказываемых потребителю, помимо услуг, указанных в Единых стандартах качества обслуживания сетевыми организациями потребителей сетевых организаций.</t>
  </si>
  <si>
    <t>Других дополнительных услуг, оказываемых потребителю, помимо услуг, указанных в Единых стандартах качества обслуживания сетевыми организациями потребителей сетевая организация не оказывает.</t>
  </si>
  <si>
    <t>Количество обращений  содержащих жалобу – 0.</t>
  </si>
  <si>
    <t xml:space="preserve">4.6. Мероприятия, направленные на работу с социально уязвимыми группами населения (пенсионеры, инвалиды, многодетные семьи, участники ВОВ и боевых действий на территориях других государств в соответствии с Федеральным законом от 12 января 1995 г. N 5-ФЗ "О ветеранах" </t>
  </si>
  <si>
    <t>В настоящее время проведены мероприятия по обеспечению доступности  центра обслуживания потребителей для инвалидов и других маломобильных групп населения,а именно: здание оборудовано пандусом</t>
  </si>
  <si>
    <t>+</t>
  </si>
  <si>
    <r>
      <t>Мероприятия по результатам обращения</t>
    </r>
    <r>
      <rPr>
        <sz val="10"/>
        <color theme="1"/>
        <rFont val="Times New Roman"/>
        <family val="1"/>
        <charset val="204"/>
      </rPr>
      <t xml:space="preserve"> </t>
    </r>
  </si>
  <si>
    <t>№ б/н</t>
  </si>
  <si>
    <t>с 09.00 до 17.30</t>
  </si>
  <si>
    <t>ООО "ДОНСЕТЬ"</t>
  </si>
  <si>
    <t>Невостребованная мощность, 
МВт</t>
  </si>
  <si>
    <t>ТП-1201</t>
  </si>
  <si>
    <t>ТП-1202</t>
  </si>
  <si>
    <t>ТП-1203</t>
  </si>
  <si>
    <t>ТП-1204</t>
  </si>
  <si>
    <t>ТП-1205</t>
  </si>
  <si>
    <t>ТП-1206</t>
  </si>
  <si>
    <t>РТП-11</t>
  </si>
  <si>
    <t>ТП-1101</t>
  </si>
  <si>
    <t>ТП-1102</t>
  </si>
  <si>
    <t>ТП-1105</t>
  </si>
  <si>
    <t>ТП-1107</t>
  </si>
  <si>
    <t>РТП-42</t>
  </si>
  <si>
    <t>ТП-4201</t>
  </si>
  <si>
    <t>ТП-4202</t>
  </si>
  <si>
    <t>РТП-13</t>
  </si>
  <si>
    <t>РТП-10</t>
  </si>
  <si>
    <t>ТП-1002</t>
  </si>
  <si>
    <t>Диспетчерское наименование трансформаторной
 подстанции</t>
  </si>
  <si>
    <t>Номинальная мощность трансформаторов, МВА</t>
  </si>
  <si>
    <t>Полнота и доступность 
информации о деятельности ООО "ДОНСЕТЬ" в области технологического присоединения</t>
  </si>
  <si>
    <t>Культура общения сотрудников ООО "ДОНСЕТЬ", с которыми Вам приходилось общаться</t>
  </si>
  <si>
    <t>Выполнение условий договоров на технологическое присоединение 
со стороны ООО "ДОНСЕТЬ"</t>
  </si>
  <si>
    <t>Номера телефонов 
8-800-301-12-77
(8 846) 374-75-24</t>
  </si>
  <si>
    <t xml:space="preserve">1.2. Количество точек поставки и учета по ООО "ДОНСЕТЬ" </t>
  </si>
  <si>
    <t>1.1.           Количество потребителей услуг сетевой организации ООО "ДОНСЕТЬ" (далее – потребители) с разбивкой по уровням напряжения, категориям надежности потребителей (физические или юридические лица), а также динамика по отношению к году предшествующему отчетному</t>
  </si>
  <si>
    <t>Офисное помещения каб. № 9</t>
  </si>
  <si>
    <t xml:space="preserve">443044, г. Самара, поселок Зубчаниновка, ул. Магистральная, д. 70 </t>
  </si>
  <si>
    <t>8-800-301-12-77                          8 (846) 374-75-24
office@donset.ru</t>
  </si>
  <si>
    <t>РТП-15</t>
  </si>
  <si>
    <t>ТП-802</t>
  </si>
  <si>
    <t>КЛЭП 6/10 кВ</t>
  </si>
  <si>
    <t>КТП 2х1000 кВА 10/0,4 кВ</t>
  </si>
  <si>
    <t>КТПн-1</t>
  </si>
  <si>
    <t>КТПн-2</t>
  </si>
  <si>
    <t>КТПн-3</t>
  </si>
  <si>
    <t>КТПн-4</t>
  </si>
  <si>
    <t>ТП-4203</t>
  </si>
  <si>
    <t>2023</t>
  </si>
  <si>
    <t>1. Организация учета электрической энергии (установка/замена, ремонт приборов учета, установка комплекса АИИС КУЭ и пр.).                                                      2. Эксплуатация, техническое и оперативное обслуживание, ремонт  электрических сетей потребителя, оперативно-диспетчерское управление;                                                                                           3. Испытания и диагностика электрооборудования.
4. Технологическое присоединение к электрическим сетям</t>
  </si>
  <si>
    <t>За 2023 год:</t>
  </si>
  <si>
    <t>Количество обращений  об осуществлении технологического присоединения – 8 шт.;</t>
  </si>
  <si>
    <t>Индивидуальный педприниматель</t>
  </si>
  <si>
    <t>2023 г.</t>
  </si>
  <si>
    <t>2024 г.</t>
  </si>
  <si>
    <t>-21,88%</t>
  </si>
  <si>
    <t>-39,95%</t>
  </si>
  <si>
    <t>+18,36%</t>
  </si>
  <si>
    <t>2024</t>
  </si>
  <si>
    <t>+50%</t>
  </si>
  <si>
    <t>За 2024 год:</t>
  </si>
  <si>
    <t>Количество обращений  об осуществлении технологического присоединения – 12 шт.;</t>
  </si>
  <si>
    <t>24.07.2024</t>
  </si>
  <si>
    <t>24.06.2024</t>
  </si>
  <si>
    <t>17.10.2024</t>
  </si>
  <si>
    <t>24.10.2024</t>
  </si>
  <si>
    <t>29.10.2024</t>
  </si>
  <si>
    <t>06.11.2024</t>
  </si>
  <si>
    <t>02.12.2024</t>
  </si>
  <si>
    <t>11.09.2024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</si>
</sst>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
    <numFmt numFmtId="166" formatCode="0.0"/>
    <numFmt numFmtId="167" formatCode="0.00000"/>
    <numFmt numFmtId="168" formatCode="#,##0.0"/>
    <numFmt numFmtId="169" formatCode="#,##0.000"/>
  </numFmts>
  <fonts count="50" x14ac:knownFonts="1">
    <font>
      <sz val="11"/>
      <color theme="1"/>
      <name val="Calibri"/>
      <family val="2"/>
      <charset val="204"/>
      <scheme val="minor"/>
    </font>
    <font>
      <sz val="10"/>
      <color theme="1"/>
      <name val="Times New Roman"/>
      <family val="1"/>
      <charset val="204"/>
    </font>
    <font>
      <sz val="11"/>
      <color theme="1"/>
      <name val="Times New Roman"/>
      <family val="1"/>
      <charset val="204"/>
    </font>
    <font>
      <vertAlign val="superscript"/>
      <sz val="8"/>
      <color theme="1"/>
      <name val="Calibri"/>
      <family val="2"/>
      <charset val="204"/>
      <scheme val="minor"/>
    </font>
    <font>
      <b/>
      <sz val="11"/>
      <color theme="1"/>
      <name val="Times New Roman"/>
      <family val="1"/>
      <charset val="204"/>
    </font>
    <font>
      <vertAlign val="superscript"/>
      <sz val="10"/>
      <color theme="1"/>
      <name val="Times New Roman"/>
      <family val="1"/>
      <charset val="204"/>
    </font>
    <font>
      <sz val="11"/>
      <color rgb="FF000000"/>
      <name val="Times New Roman"/>
      <family val="1"/>
      <charset val="204"/>
    </font>
    <font>
      <sz val="11"/>
      <color theme="1"/>
      <name val="Calibri"/>
      <family val="2"/>
      <scheme val="minor"/>
    </font>
    <font>
      <vertAlign val="superscript"/>
      <sz val="8"/>
      <color theme="1"/>
      <name val="Times New Roman"/>
      <family val="1"/>
      <charset val="204"/>
    </font>
    <font>
      <sz val="11"/>
      <name val="Times New Roman"/>
      <family val="1"/>
      <charset val="204"/>
    </font>
    <font>
      <sz val="12"/>
      <color theme="1"/>
      <name val="Times New Roman"/>
      <family val="1"/>
      <charset val="204"/>
    </font>
    <font>
      <b/>
      <sz val="12"/>
      <color theme="1"/>
      <name val="Times New Roman"/>
      <family val="1"/>
      <charset val="204"/>
    </font>
    <font>
      <sz val="10"/>
      <name val="Times New Roman"/>
      <family val="1"/>
      <charset val="204"/>
    </font>
    <font>
      <sz val="10"/>
      <name val="Arial Cyr"/>
      <charset val="204"/>
    </font>
    <font>
      <sz val="9"/>
      <color theme="1"/>
      <name val="Times New Roman"/>
      <family val="1"/>
      <charset val="204"/>
    </font>
    <font>
      <sz val="8"/>
      <name val="Times New Roman"/>
      <family val="1"/>
      <charset val="204"/>
    </font>
    <font>
      <b/>
      <sz val="8"/>
      <name val="Times New Roman"/>
      <family val="1"/>
      <charset val="204"/>
    </font>
    <font>
      <sz val="11"/>
      <name val="Calibri"/>
      <family val="2"/>
      <charset val="204"/>
      <scheme val="minor"/>
    </font>
    <font>
      <sz val="11"/>
      <color theme="1"/>
      <name val="Calibri"/>
      <family val="2"/>
      <charset val="204"/>
      <scheme val="minor"/>
    </font>
    <font>
      <b/>
      <sz val="11"/>
      <name val="Times New Roman"/>
      <family val="1"/>
      <charset val="204"/>
    </font>
    <font>
      <sz val="12"/>
      <color theme="1"/>
      <name val="Calibri"/>
      <family val="2"/>
      <scheme val="minor"/>
    </font>
    <font>
      <b/>
      <sz val="10"/>
      <color theme="1"/>
      <name val="Times New Roman"/>
      <family val="1"/>
      <charset val="204"/>
    </font>
    <font>
      <b/>
      <sz val="7"/>
      <color theme="1"/>
      <name val="Times New Roman"/>
      <family val="1"/>
      <charset val="204"/>
    </font>
    <font>
      <b/>
      <sz val="11"/>
      <color theme="1"/>
      <name val="Calibri"/>
      <family val="2"/>
      <charset val="204"/>
      <scheme val="minor"/>
    </font>
    <font>
      <u/>
      <sz val="11"/>
      <color theme="10"/>
      <name val="Calibri"/>
      <family val="2"/>
      <charset val="204"/>
      <scheme val="minor"/>
    </font>
    <font>
      <sz val="11"/>
      <color rgb="FF4C4C4C"/>
      <name val="Georgia"/>
      <family val="1"/>
      <charset val="204"/>
    </font>
    <font>
      <sz val="12"/>
      <color theme="1"/>
      <name val="Calibri"/>
      <family val="2"/>
      <charset val="204"/>
      <scheme val="minor"/>
    </font>
    <font>
      <u/>
      <sz val="11"/>
      <color theme="1"/>
      <name val="Times New Roman"/>
      <family val="1"/>
      <charset val="204"/>
    </font>
    <font>
      <sz val="12"/>
      <name val="Times New Roman"/>
      <family val="1"/>
      <charset val="204"/>
    </font>
    <font>
      <sz val="10.5"/>
      <color rgb="FF4C4C4C"/>
      <name val="Georgia"/>
      <family val="1"/>
      <charset val="204"/>
    </font>
    <font>
      <sz val="8"/>
      <name val="Calibri"/>
      <family val="2"/>
      <charset val="204"/>
      <scheme val="minor"/>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4"/>
      <name val="Calibri"/>
      <family val="2"/>
      <charset val="204"/>
    </font>
    <font>
      <b/>
      <sz val="13"/>
      <color indexed="54"/>
      <name val="Calibri"/>
      <family val="2"/>
      <charset val="204"/>
    </font>
    <font>
      <b/>
      <sz val="11"/>
      <color indexed="54"/>
      <name val="Calibri"/>
      <family val="2"/>
      <charset val="204"/>
    </font>
    <font>
      <b/>
      <sz val="11"/>
      <color indexed="8"/>
      <name val="Calibri"/>
      <family val="2"/>
      <charset val="204"/>
    </font>
    <font>
      <b/>
      <sz val="11"/>
      <color indexed="9"/>
      <name val="Calibri"/>
      <family val="2"/>
      <charset val="204"/>
    </font>
    <font>
      <b/>
      <sz val="18"/>
      <color indexed="54"/>
      <name val="Calibri Light"/>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Times New Roman"/>
      <family val="1"/>
      <charset val="204"/>
    </font>
    <font>
      <b/>
      <sz val="12"/>
      <color indexed="8"/>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27"/>
        <bgColor indexed="41"/>
      </patternFill>
    </fill>
    <fill>
      <patternFill patternType="solid">
        <fgColor indexed="47"/>
        <bgColor indexed="22"/>
      </patternFill>
    </fill>
    <fill>
      <patternFill patternType="solid">
        <fgColor indexed="9"/>
        <bgColor indexed="26"/>
      </patternFill>
    </fill>
    <fill>
      <patternFill patternType="solid">
        <fgColor indexed="26"/>
        <bgColor indexed="9"/>
      </patternFill>
    </fill>
    <fill>
      <patternFill patternType="solid">
        <fgColor indexed="31"/>
        <bgColor indexed="22"/>
      </patternFill>
    </fill>
    <fill>
      <patternFill patternType="solid">
        <fgColor indexed="42"/>
        <bgColor indexed="27"/>
      </patternFill>
    </fill>
    <fill>
      <patternFill patternType="solid">
        <fgColor indexed="44"/>
        <bgColor indexed="31"/>
      </patternFill>
    </fill>
    <fill>
      <patternFill patternType="solid">
        <fgColor indexed="22"/>
        <bgColor indexed="31"/>
      </patternFill>
    </fill>
    <fill>
      <patternFill patternType="solid">
        <fgColor indexed="43"/>
        <bgColor indexed="26"/>
      </patternFill>
    </fill>
    <fill>
      <patternFill patternType="solid">
        <fgColor indexed="49"/>
        <bgColor indexed="4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51"/>
        <bgColor indexed="13"/>
      </patternFill>
    </fill>
    <fill>
      <patternFill patternType="solid">
        <fgColor indexed="62"/>
        <bgColor indexed="56"/>
      </patternFill>
    </fill>
    <fill>
      <patternFill patternType="solid">
        <fgColor indexed="45"/>
        <bgColor indexed="29"/>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s>
  <cellStyleXfs count="49">
    <xf numFmtId="0" fontId="0" fillId="0" borderId="0"/>
    <xf numFmtId="0" fontId="7" fillId="0" borderId="0"/>
    <xf numFmtId="0" fontId="13" fillId="0" borderId="0"/>
    <xf numFmtId="9" fontId="18" fillId="0" borderId="0" applyFont="0" applyFill="0" applyBorder="0" applyAlignment="0" applyProtection="0"/>
    <xf numFmtId="0" fontId="24" fillId="0" borderId="0" applyNumberFormat="0" applyFill="0" applyBorder="0" applyAlignment="0" applyProtection="0"/>
    <xf numFmtId="0" fontId="31" fillId="0" borderId="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0" borderId="0" applyNumberFormat="0" applyBorder="0" applyAlignment="0" applyProtection="0"/>
    <xf numFmtId="0" fontId="31" fillId="12"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4" borderId="0" applyNumberFormat="0" applyBorder="0" applyAlignment="0" applyProtection="0"/>
    <xf numFmtId="0" fontId="33" fillId="5" borderId="49" applyNumberFormat="0" applyAlignment="0" applyProtection="0"/>
    <xf numFmtId="0" fontId="34" fillId="11" borderId="50" applyNumberFormat="0" applyAlignment="0" applyProtection="0"/>
    <xf numFmtId="0" fontId="35" fillId="11" borderId="49" applyNumberFormat="0" applyAlignment="0" applyProtection="0"/>
    <xf numFmtId="0" fontId="36" fillId="0" borderId="51" applyNumberFormat="0" applyFill="0" applyAlignment="0" applyProtection="0"/>
    <xf numFmtId="0" fontId="37" fillId="0" borderId="52" applyNumberFormat="0" applyFill="0" applyAlignment="0" applyProtection="0"/>
    <xf numFmtId="0" fontId="38" fillId="0" borderId="53" applyNumberFormat="0" applyFill="0" applyAlignment="0" applyProtection="0"/>
    <xf numFmtId="0" fontId="38" fillId="0" borderId="0" applyNumberFormat="0" applyFill="0" applyBorder="0" applyAlignment="0" applyProtection="0"/>
    <xf numFmtId="0" fontId="39" fillId="0" borderId="54" applyNumberFormat="0" applyFill="0" applyAlignment="0" applyProtection="0"/>
    <xf numFmtId="0" fontId="40" fillId="16" borderId="55" applyNumberFormat="0" applyAlignment="0" applyProtection="0"/>
    <xf numFmtId="0" fontId="41" fillId="0" borderId="0" applyNumberFormat="0" applyFill="0" applyBorder="0" applyAlignment="0" applyProtection="0"/>
    <xf numFmtId="0" fontId="42" fillId="12" borderId="0" applyNumberFormat="0" applyBorder="0" applyAlignment="0" applyProtection="0"/>
    <xf numFmtId="0" fontId="12" fillId="0" borderId="0"/>
    <xf numFmtId="0" fontId="31" fillId="0" borderId="0"/>
    <xf numFmtId="0" fontId="43" fillId="19" borderId="0" applyNumberFormat="0" applyBorder="0" applyAlignment="0" applyProtection="0"/>
    <xf numFmtId="0" fontId="44" fillId="0" borderId="0" applyNumberFormat="0" applyFill="0" applyBorder="0" applyAlignment="0" applyProtection="0"/>
    <xf numFmtId="0" fontId="31" fillId="7" borderId="56" applyNumberFormat="0" applyAlignment="0" applyProtection="0"/>
    <xf numFmtId="0" fontId="45" fillId="0" borderId="57" applyNumberFormat="0" applyFill="0" applyAlignment="0" applyProtection="0"/>
    <xf numFmtId="0" fontId="46" fillId="0" borderId="0" applyNumberFormat="0" applyFill="0" applyBorder="0" applyAlignment="0" applyProtection="0"/>
    <xf numFmtId="0" fontId="47" fillId="9" borderId="0" applyNumberFormat="0" applyBorder="0" applyAlignment="0" applyProtection="0"/>
  </cellStyleXfs>
  <cellXfs count="284">
    <xf numFmtId="0" fontId="0" fillId="0" borderId="0" xfId="0"/>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applyAlignment="1">
      <alignment horizontal="center" vertical="center"/>
    </xf>
    <xf numFmtId="0" fontId="2" fillId="0" borderId="0" xfId="0" applyFont="1"/>
    <xf numFmtId="0" fontId="2" fillId="0" borderId="7" xfId="0" applyFont="1" applyBorder="1"/>
    <xf numFmtId="0" fontId="2"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0" borderId="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right"/>
    </xf>
    <xf numFmtId="0" fontId="1" fillId="0" borderId="13" xfId="0" applyFont="1" applyBorder="1" applyAlignment="1">
      <alignment horizontal="center" vertical="center" wrapText="1"/>
    </xf>
    <xf numFmtId="0" fontId="2" fillId="0" borderId="0" xfId="1" applyFont="1"/>
    <xf numFmtId="0" fontId="7" fillId="0" borderId="0" xfId="1"/>
    <xf numFmtId="0" fontId="2" fillId="0" borderId="9" xfId="1" applyFont="1" applyBorder="1" applyAlignment="1">
      <alignment horizontal="center" vertical="center" wrapText="1"/>
    </xf>
    <xf numFmtId="0" fontId="2" fillId="0" borderId="9" xfId="1" applyFont="1" applyBorder="1" applyAlignment="1">
      <alignment vertical="center" wrapText="1"/>
    </xf>
    <xf numFmtId="0" fontId="7" fillId="0" borderId="0" xfId="1" applyAlignment="1">
      <alignment horizontal="center" vertical="center"/>
    </xf>
    <xf numFmtId="0" fontId="2" fillId="0" borderId="0" xfId="1" applyFont="1" applyAlignment="1">
      <alignment horizontal="center" vertical="center" wrapText="1"/>
    </xf>
    <xf numFmtId="0" fontId="2" fillId="0" borderId="10" xfId="1" applyFont="1" applyBorder="1" applyAlignment="1">
      <alignment horizontal="center" vertical="center" wrapText="1"/>
    </xf>
    <xf numFmtId="49" fontId="2" fillId="0" borderId="10" xfId="1" applyNumberFormat="1" applyFont="1" applyBorder="1" applyAlignment="1">
      <alignment horizontal="center" vertical="center" wrapText="1"/>
    </xf>
    <xf numFmtId="0" fontId="2" fillId="0" borderId="9" xfId="1" applyFont="1" applyBorder="1" applyAlignment="1">
      <alignment horizontal="justify" vertical="center" wrapText="1"/>
    </xf>
    <xf numFmtId="0" fontId="4" fillId="0" borderId="9" xfId="1" applyFont="1" applyBorder="1" applyAlignment="1">
      <alignment horizontal="center" vertical="center" wrapText="1"/>
    </xf>
    <xf numFmtId="49" fontId="2" fillId="0" borderId="15" xfId="1" applyNumberFormat="1" applyFont="1" applyBorder="1" applyAlignment="1">
      <alignment horizontal="center" vertical="center" wrapText="1"/>
    </xf>
    <xf numFmtId="0" fontId="2" fillId="0" borderId="14" xfId="1" applyFont="1" applyBorder="1" applyAlignment="1">
      <alignment vertical="center" wrapText="1"/>
    </xf>
    <xf numFmtId="0" fontId="2" fillId="0" borderId="1" xfId="0" applyFont="1" applyBorder="1" applyAlignment="1">
      <alignment horizontal="lef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9" xfId="0" applyFont="1" applyBorder="1" applyAlignment="1">
      <alignment horizontal="right" vertical="center" wrapText="1"/>
    </xf>
    <xf numFmtId="0" fontId="10" fillId="0" borderId="14" xfId="0" applyFont="1" applyBorder="1" applyAlignment="1">
      <alignment horizontal="justify" vertical="center" wrapText="1"/>
    </xf>
    <xf numFmtId="49" fontId="10" fillId="0" borderId="15"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0" fontId="10" fillId="0" borderId="9" xfId="0" applyFont="1" applyBorder="1" applyAlignment="1">
      <alignment vertical="center" wrapText="1"/>
    </xf>
    <xf numFmtId="0" fontId="10" fillId="0" borderId="0" xfId="0" applyFont="1" applyAlignment="1">
      <alignment vertical="center"/>
    </xf>
    <xf numFmtId="0" fontId="10" fillId="0" borderId="0" xfId="0" applyFont="1"/>
    <xf numFmtId="0" fontId="2" fillId="0" borderId="0" xfId="0" applyFont="1" applyAlignment="1">
      <alignment horizontal="center" vertical="center"/>
    </xf>
    <xf numFmtId="1" fontId="4" fillId="0" borderId="9" xfId="1" applyNumberFormat="1" applyFont="1" applyBorder="1" applyAlignment="1">
      <alignment horizontal="center" vertical="center" wrapText="1"/>
    </xf>
    <xf numFmtId="0" fontId="7" fillId="0" borderId="0" xfId="1" applyAlignment="1">
      <alignment horizontal="center"/>
    </xf>
    <xf numFmtId="10" fontId="7" fillId="0" borderId="0" xfId="1" applyNumberFormat="1" applyAlignment="1">
      <alignment horizontal="center"/>
    </xf>
    <xf numFmtId="0" fontId="0" fillId="0" borderId="0" xfId="0" applyAlignment="1">
      <alignment horizontal="center"/>
    </xf>
    <xf numFmtId="0" fontId="10" fillId="0" borderId="0" xfId="0" applyFont="1" applyAlignment="1">
      <alignment wrapText="1"/>
    </xf>
    <xf numFmtId="0" fontId="10" fillId="0" borderId="0" xfId="0" applyFont="1" applyAlignment="1">
      <alignment horizontal="center" vertical="center" wrapText="1"/>
    </xf>
    <xf numFmtId="0" fontId="10" fillId="0" borderId="0" xfId="0" applyFont="1" applyAlignment="1">
      <alignment horizontal="center" wrapText="1"/>
    </xf>
    <xf numFmtId="0" fontId="2" fillId="2" borderId="0" xfId="0" applyFont="1" applyFill="1"/>
    <xf numFmtId="0" fontId="14" fillId="0" borderId="1" xfId="0" applyFont="1" applyBorder="1" applyAlignment="1">
      <alignment horizontal="center" vertical="center" wrapText="1"/>
    </xf>
    <xf numFmtId="1" fontId="12" fillId="3" borderId="1" xfId="0" applyNumberFormat="1" applyFont="1" applyFill="1" applyBorder="1" applyAlignment="1">
      <alignment horizontal="center" vertical="center" wrapText="1"/>
    </xf>
    <xf numFmtId="1" fontId="12" fillId="3" borderId="1" xfId="0" applyNumberFormat="1" applyFont="1" applyFill="1" applyBorder="1" applyAlignment="1">
      <alignment horizontal="left" vertical="center" wrapText="1"/>
    </xf>
    <xf numFmtId="1" fontId="15" fillId="3"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24"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wrapText="1"/>
    </xf>
    <xf numFmtId="49" fontId="0" fillId="0" borderId="0" xfId="0" applyNumberFormat="1" applyAlignment="1">
      <alignment wrapText="1"/>
    </xf>
    <xf numFmtId="20" fontId="0" fillId="0" borderId="0" xfId="0" applyNumberFormat="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0" fontId="0" fillId="0" borderId="0" xfId="0" applyAlignment="1">
      <alignment wrapText="1" shrinkToFit="1"/>
    </xf>
    <xf numFmtId="0" fontId="4" fillId="0" borderId="14" xfId="1" applyFont="1" applyBorder="1" applyAlignment="1">
      <alignment horizontal="center" vertical="center" wrapText="1"/>
    </xf>
    <xf numFmtId="1" fontId="2"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17" fillId="0" borderId="0" xfId="0" applyFont="1"/>
    <xf numFmtId="0" fontId="10" fillId="0" borderId="15" xfId="0" applyFont="1" applyBorder="1" applyAlignment="1">
      <alignment horizontal="center" vertical="center" wrapText="1"/>
    </xf>
    <xf numFmtId="4" fontId="0" fillId="0" borderId="0" xfId="0" applyNumberFormat="1"/>
    <xf numFmtId="4" fontId="10" fillId="0" borderId="15" xfId="0" applyNumberFormat="1"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 xfId="0" applyFont="1" applyBorder="1" applyAlignment="1">
      <alignment vertical="center" wrapText="1"/>
    </xf>
    <xf numFmtId="0" fontId="9" fillId="0" borderId="30" xfId="0" applyFont="1" applyBorder="1" applyAlignment="1">
      <alignment horizontal="center" vertical="center" wrapText="1"/>
    </xf>
    <xf numFmtId="0" fontId="9" fillId="0" borderId="23" xfId="0" applyFont="1" applyBorder="1" applyAlignment="1">
      <alignment vertical="center" wrapText="1"/>
    </xf>
    <xf numFmtId="0" fontId="20" fillId="0" borderId="0" xfId="1" applyFont="1" applyAlignment="1">
      <alignment horizontal="center"/>
    </xf>
    <xf numFmtId="0" fontId="10" fillId="0" borderId="1" xfId="1" applyFont="1" applyBorder="1" applyAlignment="1">
      <alignment horizontal="center" wrapText="1"/>
    </xf>
    <xf numFmtId="3" fontId="10" fillId="0" borderId="1" xfId="1" applyNumberFormat="1" applyFont="1" applyBorder="1" applyAlignment="1">
      <alignment horizontal="center"/>
    </xf>
    <xf numFmtId="0" fontId="10" fillId="0" borderId="1" xfId="1" applyFont="1" applyBorder="1" applyAlignment="1">
      <alignment horizontal="center"/>
    </xf>
    <xf numFmtId="0" fontId="11" fillId="0" borderId="1" xfId="1" applyFont="1" applyBorder="1" applyAlignment="1">
      <alignment horizontal="center" vertical="center" wrapText="1"/>
    </xf>
    <xf numFmtId="0" fontId="11" fillId="0" borderId="1" xfId="1" applyFont="1" applyBorder="1" applyAlignment="1">
      <alignment horizontal="center" wrapText="1"/>
    </xf>
    <xf numFmtId="10" fontId="10" fillId="0" borderId="1" xfId="1" applyNumberFormat="1" applyFont="1" applyBorder="1" applyAlignment="1">
      <alignment horizontal="center"/>
    </xf>
    <xf numFmtId="164" fontId="7" fillId="0" borderId="0" xfId="1" applyNumberFormat="1"/>
    <xf numFmtId="0" fontId="10" fillId="0" borderId="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0" fillId="0" borderId="28" xfId="0" applyFont="1" applyBorder="1" applyAlignment="1">
      <alignment horizontal="left" vertical="center" wrapText="1"/>
    </xf>
    <xf numFmtId="2" fontId="10" fillId="0" borderId="5" xfId="0" applyNumberFormat="1"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0" fillId="0" borderId="25" xfId="0" applyFont="1" applyBorder="1" applyAlignment="1">
      <alignment horizontal="justify" vertical="center"/>
    </xf>
    <xf numFmtId="2" fontId="10" fillId="0" borderId="26"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37" xfId="0" applyFont="1" applyBorder="1" applyAlignment="1">
      <alignment horizontal="justify" vertical="center"/>
    </xf>
    <xf numFmtId="2" fontId="10" fillId="0" borderId="6" xfId="0" applyNumberFormat="1" applyFont="1" applyBorder="1" applyAlignment="1">
      <alignment horizontal="center" vertical="center"/>
    </xf>
    <xf numFmtId="0" fontId="10" fillId="0" borderId="32" xfId="0" applyFont="1" applyBorder="1" applyAlignment="1">
      <alignment horizontal="left" vertical="center" wrapText="1"/>
    </xf>
    <xf numFmtId="0" fontId="11" fillId="0" borderId="39" xfId="0" applyFont="1" applyBorder="1" applyAlignment="1">
      <alignment horizontal="justify" vertical="center"/>
    </xf>
    <xf numFmtId="2" fontId="10" fillId="0" borderId="40" xfId="0" applyNumberFormat="1" applyFont="1" applyBorder="1" applyAlignment="1">
      <alignment horizontal="center" vertical="center"/>
    </xf>
    <xf numFmtId="0" fontId="10" fillId="0" borderId="37" xfId="0" applyFont="1" applyBorder="1" applyAlignment="1">
      <alignment horizontal="left" vertical="center" wrapText="1"/>
    </xf>
    <xf numFmtId="0" fontId="11" fillId="0" borderId="10" xfId="0" applyFont="1" applyBorder="1" applyAlignment="1">
      <alignment horizontal="center" vertical="center" wrapText="1"/>
    </xf>
    <xf numFmtId="4" fontId="11" fillId="0" borderId="9"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vertical="center" wrapText="1"/>
    </xf>
    <xf numFmtId="0" fontId="2" fillId="0" borderId="42" xfId="0" applyFont="1" applyBorder="1" applyAlignment="1">
      <alignment horizontal="center" vertical="center" wrapText="1"/>
    </xf>
    <xf numFmtId="1" fontId="2" fillId="0" borderId="29" xfId="0" applyNumberFormat="1" applyFont="1" applyBorder="1" applyAlignment="1">
      <alignment horizontal="center" vertical="center" wrapText="1"/>
    </xf>
    <xf numFmtId="49" fontId="17" fillId="0" borderId="28" xfId="0" applyNumberFormat="1" applyFont="1" applyBorder="1" applyAlignment="1">
      <alignment horizontal="center" vertical="center" wrapText="1"/>
    </xf>
    <xf numFmtId="1" fontId="9" fillId="0" borderId="29" xfId="0" applyNumberFormat="1" applyFont="1" applyBorder="1" applyAlignment="1">
      <alignment horizontal="center" vertical="center" wrapText="1"/>
    </xf>
    <xf numFmtId="49" fontId="0" fillId="0" borderId="28" xfId="0" applyNumberFormat="1" applyBorder="1" applyAlignment="1">
      <alignment horizontal="center" vertical="center" wrapText="1"/>
    </xf>
    <xf numFmtId="49" fontId="0" fillId="0" borderId="28" xfId="0" applyNumberFormat="1" applyBorder="1" applyAlignment="1">
      <alignment horizontal="center" vertical="center"/>
    </xf>
    <xf numFmtId="49" fontId="0" fillId="0" borderId="30" xfId="0" applyNumberFormat="1" applyBorder="1" applyAlignment="1">
      <alignment horizontal="center" vertical="center"/>
    </xf>
    <xf numFmtId="0" fontId="2" fillId="0" borderId="23" xfId="0" applyFont="1" applyBorder="1" applyAlignment="1">
      <alignment horizontal="center" vertical="center"/>
    </xf>
    <xf numFmtId="1" fontId="2" fillId="0" borderId="23" xfId="0" applyNumberFormat="1" applyFont="1" applyBorder="1" applyAlignment="1">
      <alignment horizontal="center" vertical="center" wrapText="1"/>
    </xf>
    <xf numFmtId="1" fontId="2" fillId="0" borderId="31" xfId="0" applyNumberFormat="1" applyFont="1" applyBorder="1" applyAlignment="1">
      <alignment horizontal="center" vertical="center" wrapText="1"/>
    </xf>
    <xf numFmtId="1" fontId="0" fillId="0" borderId="32" xfId="0" applyNumberFormat="1" applyBorder="1" applyAlignment="1">
      <alignment horizontal="center" vertical="center" wrapText="1"/>
    </xf>
    <xf numFmtId="0" fontId="2" fillId="0" borderId="5" xfId="0" applyFont="1" applyBorder="1" applyAlignment="1">
      <alignment horizontal="left" vertical="center" wrapText="1"/>
    </xf>
    <xf numFmtId="1" fontId="2" fillId="0" borderId="5" xfId="0" applyNumberFormat="1" applyFont="1" applyBorder="1" applyAlignment="1">
      <alignment horizontal="center" vertical="center" wrapText="1"/>
    </xf>
    <xf numFmtId="1" fontId="2" fillId="0" borderId="33" xfId="0" applyNumberFormat="1" applyFont="1" applyBorder="1" applyAlignment="1">
      <alignment horizontal="center" vertical="center" wrapText="1"/>
    </xf>
    <xf numFmtId="49" fontId="21" fillId="0" borderId="15" xfId="0" applyNumberFormat="1" applyFont="1" applyBorder="1" applyAlignment="1">
      <alignment horizontal="center" vertical="center" wrapText="1"/>
    </xf>
    <xf numFmtId="0" fontId="23"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0" xfId="0" applyFont="1" applyAlignment="1">
      <alignment horizontal="center"/>
    </xf>
    <xf numFmtId="0" fontId="25" fillId="0" borderId="0" xfId="0" applyFont="1"/>
    <xf numFmtId="0" fontId="27" fillId="0" borderId="0" xfId="0" applyFont="1"/>
    <xf numFmtId="0" fontId="4" fillId="2" borderId="9" xfId="1" applyFont="1" applyFill="1" applyBorder="1" applyAlignment="1">
      <alignment horizontal="center" vertical="center" wrapText="1"/>
    </xf>
    <xf numFmtId="1" fontId="4" fillId="2" borderId="9" xfId="1" applyNumberFormat="1" applyFont="1" applyFill="1" applyBorder="1" applyAlignment="1">
      <alignment horizontal="center" vertical="center" wrapText="1"/>
    </xf>
    <xf numFmtId="0" fontId="4" fillId="2" borderId="14" xfId="1" applyFont="1" applyFill="1" applyBorder="1" applyAlignment="1">
      <alignment horizontal="center" vertical="center" wrapText="1"/>
    </xf>
    <xf numFmtId="1" fontId="4" fillId="2" borderId="14"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29" fillId="0" borderId="0" xfId="0" applyFont="1" applyAlignment="1">
      <alignment vertical="center"/>
    </xf>
    <xf numFmtId="0" fontId="14"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shrinkToFit="1"/>
    </xf>
    <xf numFmtId="0" fontId="1" fillId="0" borderId="5" xfId="0" applyFont="1" applyBorder="1" applyAlignment="1">
      <alignment horizontal="center" vertical="center" wrapText="1"/>
    </xf>
    <xf numFmtId="49" fontId="1" fillId="2" borderId="5" xfId="0"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3" fontId="7" fillId="0" borderId="0" xfId="1" applyNumberFormat="1"/>
    <xf numFmtId="0" fontId="9" fillId="0" borderId="48" xfId="0" applyFont="1" applyBorder="1" applyAlignment="1">
      <alignment horizontal="center" vertical="center" wrapText="1"/>
    </xf>
    <xf numFmtId="165" fontId="0" fillId="0" borderId="0" xfId="0" applyNumberFormat="1"/>
    <xf numFmtId="0" fontId="9" fillId="0" borderId="38" xfId="0" applyFont="1" applyBorder="1" applyAlignment="1">
      <alignment horizontal="center" vertical="center" wrapText="1"/>
    </xf>
    <xf numFmtId="166" fontId="48" fillId="0" borderId="58" xfId="42" applyNumberFormat="1" applyFont="1" applyBorder="1" applyAlignment="1">
      <alignment horizontal="center" vertical="center"/>
    </xf>
    <xf numFmtId="0" fontId="49" fillId="11" borderId="58" xfId="42" applyFont="1" applyFill="1" applyBorder="1" applyAlignment="1">
      <alignment horizontal="center" vertical="center" wrapText="1"/>
    </xf>
    <xf numFmtId="0" fontId="48" fillId="6" borderId="58" xfId="42" applyFont="1" applyFill="1" applyBorder="1" applyAlignment="1">
      <alignment horizontal="center" vertical="center"/>
    </xf>
    <xf numFmtId="0" fontId="48" fillId="0" borderId="58" xfId="42" applyFont="1" applyBorder="1"/>
    <xf numFmtId="0" fontId="48" fillId="0" borderId="58" xfId="42" applyFont="1" applyBorder="1" applyAlignment="1">
      <alignment horizontal="center" vertical="center"/>
    </xf>
    <xf numFmtId="1" fontId="48" fillId="0" borderId="58" xfId="42" applyNumberFormat="1" applyFont="1" applyBorder="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167" fontId="7" fillId="0" borderId="0" xfId="1" applyNumberFormat="1"/>
    <xf numFmtId="168" fontId="48" fillId="0" borderId="58" xfId="42" applyNumberFormat="1" applyFont="1" applyBorder="1" applyAlignment="1">
      <alignment horizontal="center" vertical="center"/>
    </xf>
    <xf numFmtId="4" fontId="4" fillId="0" borderId="9" xfId="1" applyNumberFormat="1" applyFont="1" applyBorder="1" applyAlignment="1">
      <alignment horizontal="center" vertical="center" wrapText="1"/>
    </xf>
    <xf numFmtId="169" fontId="10" fillId="0" borderId="15" xfId="0" applyNumberFormat="1" applyFont="1" applyBorder="1" applyAlignment="1">
      <alignment horizontal="center" vertical="center" wrapText="1"/>
    </xf>
    <xf numFmtId="9" fontId="2" fillId="0" borderId="5" xfId="0" applyNumberFormat="1" applyFont="1" applyBorder="1" applyAlignment="1">
      <alignment horizontal="center" vertical="center" wrapText="1"/>
    </xf>
    <xf numFmtId="4" fontId="10" fillId="0" borderId="27" xfId="0" applyNumberFormat="1" applyFont="1" applyBorder="1" applyAlignment="1">
      <alignment horizontal="center" vertical="center"/>
    </xf>
    <xf numFmtId="4" fontId="10" fillId="0" borderId="33" xfId="0" applyNumberFormat="1" applyFont="1" applyBorder="1" applyAlignment="1">
      <alignment horizontal="center" vertical="center"/>
    </xf>
    <xf numFmtId="4" fontId="10" fillId="0" borderId="41" xfId="0" applyNumberFormat="1" applyFont="1" applyBorder="1" applyAlignment="1">
      <alignment horizontal="center" vertical="center"/>
    </xf>
    <xf numFmtId="4" fontId="10" fillId="0" borderId="59" xfId="0" applyNumberFormat="1" applyFont="1" applyBorder="1" applyAlignment="1">
      <alignment horizontal="center" vertical="center"/>
    </xf>
    <xf numFmtId="4" fontId="10" fillId="0" borderId="60" xfId="0" applyNumberFormat="1" applyFont="1" applyBorder="1" applyAlignment="1">
      <alignment horizontal="center" vertical="center"/>
    </xf>
    <xf numFmtId="2" fontId="48" fillId="0" borderId="58" xfId="42" applyNumberFormat="1" applyFont="1" applyBorder="1" applyAlignment="1">
      <alignment horizontal="center" vertical="center"/>
    </xf>
    <xf numFmtId="10" fontId="4" fillId="0" borderId="9" xfId="1" applyNumberFormat="1" applyFont="1" applyBorder="1" applyAlignment="1">
      <alignment horizontal="center" vertical="center" wrapText="1"/>
    </xf>
    <xf numFmtId="49" fontId="4" fillId="2" borderId="9" xfId="1" applyNumberFormat="1" applyFont="1" applyFill="1" applyBorder="1" applyAlignment="1">
      <alignment horizontal="center" vertical="center" wrapText="1"/>
    </xf>
    <xf numFmtId="0" fontId="2" fillId="0" borderId="1" xfId="0" applyFont="1" applyBorder="1" applyAlignment="1">
      <alignment horizontal="left" vertical="center"/>
    </xf>
    <xf numFmtId="0" fontId="2" fillId="0" borderId="23" xfId="0" applyFont="1" applyBorder="1" applyAlignment="1">
      <alignment horizontal="left" vertical="center" wrapText="1"/>
    </xf>
    <xf numFmtId="1" fontId="2" fillId="0" borderId="1" xfId="0" applyNumberFormat="1" applyFont="1" applyBorder="1" applyAlignment="1">
      <alignment horizontal="center" vertical="center"/>
    </xf>
    <xf numFmtId="49" fontId="10" fillId="0" borderId="33" xfId="3" applyNumberFormat="1" applyFont="1" applyFill="1" applyBorder="1" applyAlignment="1">
      <alignment horizontal="center" vertical="center" wrapText="1"/>
    </xf>
    <xf numFmtId="49" fontId="10" fillId="0" borderId="29" xfId="3" applyNumberFormat="1" applyFont="1" applyFill="1" applyBorder="1" applyAlignment="1">
      <alignment horizontal="center" vertical="center" wrapText="1"/>
    </xf>
    <xf numFmtId="49" fontId="10" fillId="0" borderId="31" xfId="3" applyNumberFormat="1" applyFont="1" applyFill="1" applyBorder="1" applyAlignment="1">
      <alignment horizontal="center" vertical="center" wrapText="1"/>
    </xf>
    <xf numFmtId="49" fontId="4" fillId="0" borderId="9" xfId="1"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27" fillId="0" borderId="0" xfId="0" applyFont="1" applyAlignment="1">
      <alignment vertical="center"/>
    </xf>
    <xf numFmtId="0" fontId="2" fillId="0" borderId="0" xfId="0" applyFont="1" applyAlignment="1">
      <alignment vertical="center"/>
    </xf>
    <xf numFmtId="0" fontId="11" fillId="0" borderId="0" xfId="0" applyFont="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8" xfId="0" applyFont="1" applyBorder="1" applyAlignment="1">
      <alignment horizontal="center" vertical="center" wrapText="1"/>
    </xf>
    <xf numFmtId="0" fontId="0" fillId="0" borderId="30" xfId="0" applyBorder="1" applyAlignment="1">
      <alignment vertical="center" wrapText="1"/>
    </xf>
    <xf numFmtId="0" fontId="19" fillId="0" borderId="26" xfId="0" applyFont="1" applyBorder="1" applyAlignment="1">
      <alignment horizontal="center" vertical="center" wrapText="1"/>
    </xf>
    <xf numFmtId="0" fontId="0" fillId="0" borderId="23" xfId="0" applyBorder="1" applyAlignment="1">
      <alignment vertical="center" wrapText="1"/>
    </xf>
    <xf numFmtId="0" fontId="19" fillId="0" borderId="27"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3" xfId="0" applyBorder="1" applyAlignment="1">
      <alignment horizontal="center" vertical="center" wrapText="1"/>
    </xf>
    <xf numFmtId="0" fontId="11" fillId="0" borderId="25"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2" fillId="0" borderId="21"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9" xfId="1" applyFont="1" applyBorder="1" applyAlignment="1">
      <alignment horizontal="center" vertical="center" wrapText="1"/>
    </xf>
    <xf numFmtId="0" fontId="11" fillId="0" borderId="0" xfId="1" applyFont="1" applyAlignment="1">
      <alignment horizontal="center"/>
    </xf>
    <xf numFmtId="0" fontId="21" fillId="2" borderId="34"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 fillId="0" borderId="13"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0" xfId="0" applyFont="1" applyAlignment="1">
      <alignment horizontal="center" vertical="center"/>
    </xf>
    <xf numFmtId="0" fontId="4" fillId="0" borderId="15" xfId="0" applyFont="1" applyBorder="1" applyAlignment="1">
      <alignment horizontal="center" vertical="center" wrapText="1"/>
    </xf>
    <xf numFmtId="0" fontId="0" fillId="0" borderId="0" xfId="0" applyAlignment="1">
      <alignment horizontal="left" wrapText="1"/>
    </xf>
    <xf numFmtId="0" fontId="11" fillId="0" borderId="0" xfId="0" applyFont="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0" xfId="0" applyFont="1" applyAlignment="1">
      <alignment horizontal="center" vertical="center" wrapText="1"/>
    </xf>
    <xf numFmtId="0" fontId="19" fillId="0" borderId="0" xfId="4" applyFont="1" applyAlignment="1">
      <alignment horizontal="center" vertical="center" wrapText="1"/>
    </xf>
    <xf numFmtId="0" fontId="19" fillId="0" borderId="0" xfId="0" applyFont="1" applyAlignment="1">
      <alignment horizontal="center" wrapText="1"/>
    </xf>
    <xf numFmtId="0" fontId="23" fillId="0" borderId="0" xfId="0" applyFont="1" applyAlignment="1">
      <alignment horizontal="center" wrapText="1"/>
    </xf>
    <xf numFmtId="0" fontId="28" fillId="0" borderId="0" xfId="0" applyFont="1" applyAlignment="1">
      <alignment vertical="center" wrapText="1"/>
    </xf>
    <xf numFmtId="0" fontId="28" fillId="0" borderId="0" xfId="0" applyFont="1" applyAlignment="1">
      <alignment wrapText="1"/>
    </xf>
    <xf numFmtId="0" fontId="10" fillId="0" borderId="0" xfId="0" applyFont="1" applyAlignment="1">
      <alignment wrapText="1"/>
    </xf>
    <xf numFmtId="0" fontId="26" fillId="0" borderId="0" xfId="0" applyFont="1" applyAlignment="1">
      <alignment wrapText="1"/>
    </xf>
    <xf numFmtId="0" fontId="0" fillId="0" borderId="0" xfId="0" applyAlignment="1">
      <alignment wrapText="1"/>
    </xf>
    <xf numFmtId="1" fontId="15" fillId="3" borderId="1" xfId="0" applyNumberFormat="1" applyFont="1" applyFill="1" applyBorder="1" applyAlignment="1">
      <alignment horizontal="center" vertical="center" wrapText="1"/>
    </xf>
    <xf numFmtId="1" fontId="16" fillId="3" borderId="1" xfId="0" applyNumberFormat="1" applyFont="1" applyFill="1" applyBorder="1" applyAlignment="1">
      <alignment horizontal="center" vertical="center" wrapText="1"/>
    </xf>
    <xf numFmtId="0" fontId="1" fillId="0" borderId="0" xfId="0" applyFont="1" applyAlignment="1">
      <alignment horizontal="right"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wrapText="1"/>
    </xf>
    <xf numFmtId="2" fontId="10" fillId="0" borderId="61" xfId="0" applyNumberFormat="1" applyFont="1" applyBorder="1" applyAlignment="1">
      <alignment horizontal="center" vertical="center"/>
    </xf>
    <xf numFmtId="2" fontId="10" fillId="0" borderId="1" xfId="0" applyNumberFormat="1" applyFont="1" applyBorder="1" applyAlignment="1">
      <alignment horizontal="center" vertical="center"/>
    </xf>
    <xf numFmtId="2" fontId="10" fillId="0" borderId="4" xfId="0" applyNumberFormat="1" applyFont="1" applyBorder="1" applyAlignment="1">
      <alignment horizontal="center" vertical="center"/>
    </xf>
    <xf numFmtId="0" fontId="11" fillId="0" borderId="0" xfId="1" applyFont="1" applyAlignment="1">
      <alignment horizontal="center" vertical="center" wrapText="1"/>
    </xf>
  </cellXfs>
  <cellStyles count="49">
    <cellStyle name="20% - Акцент1" xfId="6" xr:uid="{00000000-0005-0000-0000-000000000000}"/>
    <cellStyle name="20% - Акцент2" xfId="7" xr:uid="{00000000-0005-0000-0000-000001000000}"/>
    <cellStyle name="20% - Акцент3" xfId="8" xr:uid="{00000000-0005-0000-0000-000002000000}"/>
    <cellStyle name="20% - Акцент4" xfId="9" xr:uid="{00000000-0005-0000-0000-000003000000}"/>
    <cellStyle name="20% - Акцент5" xfId="10" xr:uid="{00000000-0005-0000-0000-000004000000}"/>
    <cellStyle name="20% - Акцент6" xfId="11" xr:uid="{00000000-0005-0000-0000-000005000000}"/>
    <cellStyle name="40% - Акцент1" xfId="12" xr:uid="{00000000-0005-0000-0000-000006000000}"/>
    <cellStyle name="40% - Акцент2" xfId="13" xr:uid="{00000000-0005-0000-0000-000007000000}"/>
    <cellStyle name="40% - Акцент3" xfId="14" xr:uid="{00000000-0005-0000-0000-000008000000}"/>
    <cellStyle name="40% - Акцент4" xfId="15" xr:uid="{00000000-0005-0000-0000-000009000000}"/>
    <cellStyle name="40% - Акцент5" xfId="16" xr:uid="{00000000-0005-0000-0000-00000A000000}"/>
    <cellStyle name="40% - Акцент6" xfId="17" xr:uid="{00000000-0005-0000-0000-00000B000000}"/>
    <cellStyle name="60% - Акцент1" xfId="18" xr:uid="{00000000-0005-0000-0000-00000C000000}"/>
    <cellStyle name="60% - Акцент2" xfId="19" xr:uid="{00000000-0005-0000-0000-00000D000000}"/>
    <cellStyle name="60% - Акцент3" xfId="20" xr:uid="{00000000-0005-0000-0000-00000E000000}"/>
    <cellStyle name="60% - Акцент4" xfId="21" xr:uid="{00000000-0005-0000-0000-00000F000000}"/>
    <cellStyle name="60% - Акцент5" xfId="22" xr:uid="{00000000-0005-0000-0000-000010000000}"/>
    <cellStyle name="60% - Акцент6" xfId="23" xr:uid="{00000000-0005-0000-0000-000011000000}"/>
    <cellStyle name="Акцент1 2" xfId="24" xr:uid="{00000000-0005-0000-0000-000012000000}"/>
    <cellStyle name="Акцент2 2" xfId="25" xr:uid="{00000000-0005-0000-0000-000013000000}"/>
    <cellStyle name="Акцент3 2" xfId="26" xr:uid="{00000000-0005-0000-0000-000014000000}"/>
    <cellStyle name="Акцент4 2" xfId="27" xr:uid="{00000000-0005-0000-0000-000015000000}"/>
    <cellStyle name="Акцент5 2" xfId="28" xr:uid="{00000000-0005-0000-0000-000016000000}"/>
    <cellStyle name="Акцент6 2" xfId="29" xr:uid="{00000000-0005-0000-0000-000017000000}"/>
    <cellStyle name="Ввод  2" xfId="30" xr:uid="{00000000-0005-0000-0000-000018000000}"/>
    <cellStyle name="Вывод 2" xfId="31" xr:uid="{00000000-0005-0000-0000-000019000000}"/>
    <cellStyle name="Вычисление 2" xfId="32" xr:uid="{00000000-0005-0000-0000-00001A000000}"/>
    <cellStyle name="Гиперссылка" xfId="4" builtinId="8"/>
    <cellStyle name="Заголовок 1 2" xfId="33" xr:uid="{00000000-0005-0000-0000-00001C000000}"/>
    <cellStyle name="Заголовок 2 2" xfId="34" xr:uid="{00000000-0005-0000-0000-00001D000000}"/>
    <cellStyle name="Заголовок 3 2" xfId="35" xr:uid="{00000000-0005-0000-0000-00001E000000}"/>
    <cellStyle name="Заголовок 4 2" xfId="36" xr:uid="{00000000-0005-0000-0000-00001F000000}"/>
    <cellStyle name="Итог 2" xfId="37" xr:uid="{00000000-0005-0000-0000-000020000000}"/>
    <cellStyle name="Контрольная ячейка 2" xfId="38" xr:uid="{00000000-0005-0000-0000-000021000000}"/>
    <cellStyle name="Название 2" xfId="39" xr:uid="{00000000-0005-0000-0000-000022000000}"/>
    <cellStyle name="Нейтральный 2" xfId="40" xr:uid="{00000000-0005-0000-0000-000023000000}"/>
    <cellStyle name="Обычный" xfId="0" builtinId="0"/>
    <cellStyle name="Обычный 2" xfId="1" xr:uid="{00000000-0005-0000-0000-000025000000}"/>
    <cellStyle name="Обычный 2 14" xfId="2" xr:uid="{00000000-0005-0000-0000-000026000000}"/>
    <cellStyle name="Обычный 3" xfId="41" xr:uid="{00000000-0005-0000-0000-000027000000}"/>
    <cellStyle name="Обычный 4" xfId="42" xr:uid="{00000000-0005-0000-0000-000028000000}"/>
    <cellStyle name="Обычный 5" xfId="5" xr:uid="{00000000-0005-0000-0000-000029000000}"/>
    <cellStyle name="Плохой 2" xfId="43" xr:uid="{00000000-0005-0000-0000-00002A000000}"/>
    <cellStyle name="Пояснение 2" xfId="44" xr:uid="{00000000-0005-0000-0000-00002B000000}"/>
    <cellStyle name="Примечание 2" xfId="45" xr:uid="{00000000-0005-0000-0000-00002C000000}"/>
    <cellStyle name="Процентный" xfId="3" builtinId="5"/>
    <cellStyle name="Связанная ячейка 2" xfId="46" xr:uid="{00000000-0005-0000-0000-00002E000000}"/>
    <cellStyle name="Текст предупреждения 2" xfId="47" xr:uid="{00000000-0005-0000-0000-00002F000000}"/>
    <cellStyle name="Хороший 2" xfId="48"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5.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2</xdr:col>
      <xdr:colOff>2238375</xdr:colOff>
      <xdr:row>6</xdr:row>
      <xdr:rowOff>209550</xdr:rowOff>
    </xdr:from>
    <xdr:to>
      <xdr:col>2</xdr:col>
      <xdr:colOff>2647950</xdr:colOff>
      <xdr:row>7</xdr:row>
      <xdr:rowOff>0</xdr:rowOff>
    </xdr:to>
    <xdr:pic>
      <xdr:nvPicPr>
        <xdr:cNvPr id="18" name="Рисунок 8">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5" y="2419350"/>
          <a:ext cx="4095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1695450</xdr:colOff>
      <xdr:row>11</xdr:row>
      <xdr:rowOff>171450</xdr:rowOff>
    </xdr:from>
    <xdr:to>
      <xdr:col>2</xdr:col>
      <xdr:colOff>2076450</xdr:colOff>
      <xdr:row>12</xdr:row>
      <xdr:rowOff>0</xdr:rowOff>
    </xdr:to>
    <xdr:pic>
      <xdr:nvPicPr>
        <xdr:cNvPr id="19" name="Рисунок 7">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14650" y="4219575"/>
          <a:ext cx="3810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2571750</xdr:colOff>
      <xdr:row>16</xdr:row>
      <xdr:rowOff>981075</xdr:rowOff>
    </xdr:from>
    <xdr:to>
      <xdr:col>2</xdr:col>
      <xdr:colOff>3171825</xdr:colOff>
      <xdr:row>17</xdr:row>
      <xdr:rowOff>0</xdr:rowOff>
    </xdr:to>
    <xdr:pic>
      <xdr:nvPicPr>
        <xdr:cNvPr id="20" name="Рисунок 6">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90950" y="6677025"/>
          <a:ext cx="600075"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21</xdr:row>
      <xdr:rowOff>990600</xdr:rowOff>
    </xdr:from>
    <xdr:to>
      <xdr:col>2</xdr:col>
      <xdr:colOff>714375</xdr:colOff>
      <xdr:row>22</xdr:row>
      <xdr:rowOff>0</xdr:rowOff>
    </xdr:to>
    <xdr:pic>
      <xdr:nvPicPr>
        <xdr:cNvPr id="21" name="Рисунок 5">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0" y="9124950"/>
          <a:ext cx="600075"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79375</xdr:colOff>
      <xdr:row>5</xdr:row>
      <xdr:rowOff>4810125</xdr:rowOff>
    </xdr:from>
    <xdr:to>
      <xdr:col>6</xdr:col>
      <xdr:colOff>488950</xdr:colOff>
      <xdr:row>5</xdr:row>
      <xdr:rowOff>5045075</xdr:rowOff>
    </xdr:to>
    <xdr:pic>
      <xdr:nvPicPr>
        <xdr:cNvPr id="14" name="Рисунок 4">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73750" y="5588000"/>
          <a:ext cx="409575"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222250</xdr:colOff>
      <xdr:row>5</xdr:row>
      <xdr:rowOff>4794250</xdr:rowOff>
    </xdr:from>
    <xdr:to>
      <xdr:col>10</xdr:col>
      <xdr:colOff>603250</xdr:colOff>
      <xdr:row>5</xdr:row>
      <xdr:rowOff>5029200</xdr:rowOff>
    </xdr:to>
    <xdr:pic>
      <xdr:nvPicPr>
        <xdr:cNvPr id="15" name="Рисунок 3">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93250" y="5572125"/>
          <a:ext cx="381000"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412750</xdr:colOff>
      <xdr:row>5</xdr:row>
      <xdr:rowOff>5286375</xdr:rowOff>
    </xdr:from>
    <xdr:to>
      <xdr:col>14</xdr:col>
      <xdr:colOff>314325</xdr:colOff>
      <xdr:row>5</xdr:row>
      <xdr:rowOff>5530850</xdr:rowOff>
    </xdr:to>
    <xdr:pic>
      <xdr:nvPicPr>
        <xdr:cNvPr id="16" name="Рисунок 2">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60250" y="6064250"/>
          <a:ext cx="711200" cy="24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476250</xdr:colOff>
      <xdr:row>5</xdr:row>
      <xdr:rowOff>5286375</xdr:rowOff>
    </xdr:from>
    <xdr:to>
      <xdr:col>18</xdr:col>
      <xdr:colOff>234950</xdr:colOff>
      <xdr:row>5</xdr:row>
      <xdr:rowOff>5530850</xdr:rowOff>
    </xdr:to>
    <xdr:pic>
      <xdr:nvPicPr>
        <xdr:cNvPr id="17" name="Рисунок 1">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78125" y="6064250"/>
          <a:ext cx="600075" cy="24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AB16"/>
  <sheetViews>
    <sheetView tabSelected="1" topLeftCell="A4" zoomScaleNormal="100" zoomScaleSheetLayoutView="100" workbookViewId="0">
      <selection activeCell="X17" sqref="X17"/>
    </sheetView>
  </sheetViews>
  <sheetFormatPr defaultRowHeight="15" x14ac:dyDescent="0.25"/>
  <cols>
    <col min="1" max="1" width="5.28515625" customWidth="1"/>
    <col min="2" max="2" width="15.42578125" style="49" customWidth="1"/>
    <col min="3" max="4" width="5.140625" style="49" customWidth="1"/>
    <col min="5" max="5" width="5" style="49" customWidth="1"/>
    <col min="6" max="8" width="5.140625" style="49" customWidth="1"/>
    <col min="9" max="9" width="5.85546875" style="49" customWidth="1"/>
    <col min="10" max="10" width="6.85546875" style="49" customWidth="1"/>
    <col min="11" max="11" width="5.85546875" style="49" customWidth="1"/>
    <col min="12" max="12" width="5.140625" style="49" customWidth="1"/>
    <col min="13" max="13" width="6.28515625" style="49" customWidth="1"/>
    <col min="14" max="15" width="5.140625" style="49" customWidth="1"/>
    <col min="16" max="16" width="5.85546875" style="49" customWidth="1"/>
    <col min="17" max="17" width="5.140625" style="49" customWidth="1"/>
    <col min="18" max="18" width="4.42578125" style="49" customWidth="1"/>
    <col min="19" max="19" width="5.5703125" style="49" customWidth="1"/>
    <col min="20" max="20" width="7.85546875" style="49" customWidth="1"/>
    <col min="21" max="21" width="5.140625" style="49" customWidth="1"/>
    <col min="22" max="22" width="5.85546875" style="49" customWidth="1"/>
    <col min="23" max="23" width="5.140625" style="49" customWidth="1"/>
    <col min="24" max="24" width="5" style="49" customWidth="1"/>
    <col min="25" max="25" width="8.7109375" style="49" customWidth="1"/>
    <col min="26" max="26" width="7.140625" style="49" customWidth="1"/>
    <col min="27" max="27" width="7.85546875" style="49" customWidth="1"/>
    <col min="28" max="28" width="8.42578125" style="49" customWidth="1"/>
  </cols>
  <sheetData>
    <row r="5" spans="1:28" s="50" customFormat="1" ht="32.25" customHeight="1" x14ac:dyDescent="0.25">
      <c r="A5" s="192" t="s">
        <v>241</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52"/>
    </row>
    <row r="6" spans="1:28" ht="15.75" thickBot="1" x14ac:dyDescent="0.3"/>
    <row r="7" spans="1:28" ht="15" customHeight="1" x14ac:dyDescent="0.25">
      <c r="A7" s="194" t="s">
        <v>188</v>
      </c>
      <c r="B7" s="197" t="s">
        <v>96</v>
      </c>
      <c r="C7" s="197" t="s">
        <v>121</v>
      </c>
      <c r="D7" s="197"/>
      <c r="E7" s="197"/>
      <c r="F7" s="197"/>
      <c r="G7" s="197"/>
      <c r="H7" s="197"/>
      <c r="I7" s="197"/>
      <c r="J7" s="197"/>
      <c r="K7" s="197"/>
      <c r="L7" s="197"/>
      <c r="M7" s="197"/>
      <c r="N7" s="197"/>
      <c r="O7" s="197"/>
      <c r="P7" s="197"/>
      <c r="Q7" s="197"/>
      <c r="R7" s="197"/>
      <c r="S7" s="197"/>
      <c r="T7" s="197"/>
      <c r="U7" s="197"/>
      <c r="V7" s="197"/>
      <c r="W7" s="197"/>
      <c r="X7" s="197"/>
      <c r="Y7" s="199"/>
    </row>
    <row r="8" spans="1:28" ht="15" customHeight="1" x14ac:dyDescent="0.25">
      <c r="A8" s="195"/>
      <c r="B8" s="193"/>
      <c r="C8" s="200">
        <v>2023</v>
      </c>
      <c r="D8" s="201"/>
      <c r="E8" s="201"/>
      <c r="F8" s="201"/>
      <c r="G8" s="201"/>
      <c r="H8" s="201"/>
      <c r="I8" s="201"/>
      <c r="J8" s="201"/>
      <c r="K8" s="201"/>
      <c r="L8" s="202"/>
      <c r="M8" s="193">
        <v>2024</v>
      </c>
      <c r="N8" s="193"/>
      <c r="O8" s="193"/>
      <c r="P8" s="193"/>
      <c r="Q8" s="193"/>
      <c r="R8" s="193"/>
      <c r="S8" s="193"/>
      <c r="T8" s="193"/>
      <c r="U8" s="193"/>
      <c r="V8" s="193"/>
      <c r="W8" s="193" t="s">
        <v>184</v>
      </c>
      <c r="X8" s="193"/>
      <c r="Y8" s="209"/>
    </row>
    <row r="9" spans="1:28" x14ac:dyDescent="0.25">
      <c r="A9" s="195"/>
      <c r="B9" s="193"/>
      <c r="C9" s="203"/>
      <c r="D9" s="204"/>
      <c r="E9" s="204"/>
      <c r="F9" s="204"/>
      <c r="G9" s="204"/>
      <c r="H9" s="204"/>
      <c r="I9" s="204"/>
      <c r="J9" s="204"/>
      <c r="K9" s="204"/>
      <c r="L9" s="205"/>
      <c r="M9" s="193"/>
      <c r="N9" s="193"/>
      <c r="O9" s="193"/>
      <c r="P9" s="193"/>
      <c r="Q9" s="193"/>
      <c r="R9" s="193"/>
      <c r="S9" s="193"/>
      <c r="T9" s="193"/>
      <c r="U9" s="193"/>
      <c r="V9" s="193"/>
      <c r="W9" s="193"/>
      <c r="X9" s="193"/>
      <c r="Y9" s="209"/>
    </row>
    <row r="10" spans="1:28" x14ac:dyDescent="0.25">
      <c r="A10" s="195"/>
      <c r="B10" s="193"/>
      <c r="C10" s="203"/>
      <c r="D10" s="204"/>
      <c r="E10" s="204"/>
      <c r="F10" s="204"/>
      <c r="G10" s="204"/>
      <c r="H10" s="204"/>
      <c r="I10" s="204"/>
      <c r="J10" s="204"/>
      <c r="K10" s="204"/>
      <c r="L10" s="205"/>
      <c r="M10" s="193"/>
      <c r="N10" s="193"/>
      <c r="O10" s="193"/>
      <c r="P10" s="193"/>
      <c r="Q10" s="193"/>
      <c r="R10" s="193"/>
      <c r="S10" s="193"/>
      <c r="T10" s="193"/>
      <c r="U10" s="193"/>
      <c r="V10" s="193"/>
      <c r="W10" s="193"/>
      <c r="X10" s="193"/>
      <c r="Y10" s="209"/>
    </row>
    <row r="11" spans="1:28" x14ac:dyDescent="0.25">
      <c r="A11" s="195"/>
      <c r="B11" s="193"/>
      <c r="C11" s="206"/>
      <c r="D11" s="207"/>
      <c r="E11" s="207"/>
      <c r="F11" s="207"/>
      <c r="G11" s="207"/>
      <c r="H11" s="207"/>
      <c r="I11" s="207"/>
      <c r="J11" s="207"/>
      <c r="K11" s="207"/>
      <c r="L11" s="208"/>
      <c r="M11" s="193"/>
      <c r="N11" s="193"/>
      <c r="O11" s="193"/>
      <c r="P11" s="193"/>
      <c r="Q11" s="193"/>
      <c r="R11" s="193"/>
      <c r="S11" s="193"/>
      <c r="T11" s="193"/>
      <c r="U11" s="193"/>
      <c r="V11" s="193"/>
      <c r="W11" s="193"/>
      <c r="X11" s="193"/>
      <c r="Y11" s="209"/>
    </row>
    <row r="12" spans="1:28" ht="15" customHeight="1" x14ac:dyDescent="0.25">
      <c r="A12" s="195"/>
      <c r="B12" s="193"/>
      <c r="C12" s="193" t="s">
        <v>147</v>
      </c>
      <c r="D12" s="193"/>
      <c r="E12" s="193"/>
      <c r="F12" s="193" t="s">
        <v>148</v>
      </c>
      <c r="G12" s="193"/>
      <c r="H12" s="193"/>
      <c r="I12" s="193" t="s">
        <v>149</v>
      </c>
      <c r="J12" s="193"/>
      <c r="K12" s="210" t="s">
        <v>150</v>
      </c>
      <c r="L12" s="211"/>
      <c r="M12" s="193" t="s">
        <v>147</v>
      </c>
      <c r="N12" s="193"/>
      <c r="O12" s="193"/>
      <c r="P12" s="193" t="s">
        <v>148</v>
      </c>
      <c r="Q12" s="193"/>
      <c r="R12" s="193"/>
      <c r="S12" s="193" t="s">
        <v>149</v>
      </c>
      <c r="T12" s="193"/>
      <c r="U12" s="210" t="s">
        <v>150</v>
      </c>
      <c r="V12" s="211"/>
      <c r="W12" s="193"/>
      <c r="X12" s="193"/>
      <c r="Y12" s="209"/>
    </row>
    <row r="13" spans="1:28" ht="90.75" thickBot="1" x14ac:dyDescent="0.3">
      <c r="A13" s="196"/>
      <c r="B13" s="198"/>
      <c r="C13" s="76" t="s">
        <v>185</v>
      </c>
      <c r="D13" s="76" t="s">
        <v>186</v>
      </c>
      <c r="E13" s="76" t="s">
        <v>187</v>
      </c>
      <c r="F13" s="76" t="s">
        <v>185</v>
      </c>
      <c r="G13" s="76" t="s">
        <v>186</v>
      </c>
      <c r="H13" s="76" t="s">
        <v>187</v>
      </c>
      <c r="I13" s="76" t="s">
        <v>186</v>
      </c>
      <c r="J13" s="76" t="s">
        <v>187</v>
      </c>
      <c r="K13" s="76" t="s">
        <v>186</v>
      </c>
      <c r="L13" s="76" t="s">
        <v>187</v>
      </c>
      <c r="M13" s="76" t="s">
        <v>185</v>
      </c>
      <c r="N13" s="76" t="s">
        <v>186</v>
      </c>
      <c r="O13" s="76" t="s">
        <v>187</v>
      </c>
      <c r="P13" s="76" t="s">
        <v>185</v>
      </c>
      <c r="Q13" s="76" t="s">
        <v>186</v>
      </c>
      <c r="R13" s="76" t="s">
        <v>187</v>
      </c>
      <c r="S13" s="76" t="s">
        <v>186</v>
      </c>
      <c r="T13" s="76" t="s">
        <v>187</v>
      </c>
      <c r="U13" s="76" t="s">
        <v>186</v>
      </c>
      <c r="V13" s="76" t="s">
        <v>187</v>
      </c>
      <c r="W13" s="76" t="s">
        <v>185</v>
      </c>
      <c r="X13" s="76" t="s">
        <v>186</v>
      </c>
      <c r="Y13" s="77" t="s">
        <v>187</v>
      </c>
    </row>
    <row r="14" spans="1:28" ht="90" x14ac:dyDescent="0.25">
      <c r="A14" s="165">
        <v>1</v>
      </c>
      <c r="B14" s="166" t="s">
        <v>158</v>
      </c>
      <c r="C14" s="167">
        <f t="shared" ref="C14:L14" si="0">C15+C16</f>
        <v>0</v>
      </c>
      <c r="D14" s="167">
        <f t="shared" si="0"/>
        <v>0</v>
      </c>
      <c r="E14" s="167">
        <f t="shared" si="0"/>
        <v>0</v>
      </c>
      <c r="F14" s="167">
        <f t="shared" si="0"/>
        <v>0</v>
      </c>
      <c r="G14" s="167">
        <f t="shared" si="0"/>
        <v>0</v>
      </c>
      <c r="H14" s="167">
        <f t="shared" si="0"/>
        <v>0</v>
      </c>
      <c r="I14" s="167">
        <f t="shared" si="0"/>
        <v>2</v>
      </c>
      <c r="J14" s="167">
        <f t="shared" si="0"/>
        <v>21</v>
      </c>
      <c r="K14" s="167">
        <f t="shared" si="0"/>
        <v>10</v>
      </c>
      <c r="L14" s="167">
        <f t="shared" si="0"/>
        <v>29</v>
      </c>
      <c r="M14" s="167">
        <f t="shared" ref="M14:X14" si="1">M15+M16</f>
        <v>0</v>
      </c>
      <c r="N14" s="167">
        <f t="shared" si="1"/>
        <v>0</v>
      </c>
      <c r="O14" s="167">
        <f t="shared" si="1"/>
        <v>0</v>
      </c>
      <c r="P14" s="167">
        <f t="shared" si="1"/>
        <v>0</v>
      </c>
      <c r="Q14" s="167">
        <f t="shared" si="1"/>
        <v>0</v>
      </c>
      <c r="R14" s="167">
        <f t="shared" si="1"/>
        <v>0</v>
      </c>
      <c r="S14" s="167">
        <f t="shared" si="1"/>
        <v>2</v>
      </c>
      <c r="T14" s="167">
        <f t="shared" si="1"/>
        <v>21</v>
      </c>
      <c r="U14" s="167">
        <f t="shared" si="1"/>
        <v>13</v>
      </c>
      <c r="V14" s="167">
        <f t="shared" si="1"/>
        <v>32</v>
      </c>
      <c r="W14" s="167">
        <f t="shared" si="1"/>
        <v>0</v>
      </c>
      <c r="X14" s="167">
        <f t="shared" si="1"/>
        <v>13</v>
      </c>
      <c r="Y14" s="168">
        <f>Y15+Y16</f>
        <v>3</v>
      </c>
    </row>
    <row r="15" spans="1:28" ht="30" x14ac:dyDescent="0.25">
      <c r="A15" s="78">
        <v>2</v>
      </c>
      <c r="B15" s="79" t="s">
        <v>155</v>
      </c>
      <c r="C15" s="70">
        <v>0</v>
      </c>
      <c r="D15" s="70">
        <v>0</v>
      </c>
      <c r="E15" s="70">
        <v>0</v>
      </c>
      <c r="F15" s="70">
        <v>0</v>
      </c>
      <c r="G15" s="70">
        <v>0</v>
      </c>
      <c r="H15" s="70">
        <v>0</v>
      </c>
      <c r="I15" s="70">
        <v>0</v>
      </c>
      <c r="J15" s="70">
        <v>0</v>
      </c>
      <c r="K15" s="70">
        <v>0</v>
      </c>
      <c r="L15" s="70">
        <v>0</v>
      </c>
      <c r="M15" s="70">
        <v>0</v>
      </c>
      <c r="N15" s="70">
        <v>0</v>
      </c>
      <c r="O15" s="70">
        <v>0</v>
      </c>
      <c r="P15" s="70">
        <v>0</v>
      </c>
      <c r="Q15" s="70">
        <v>0</v>
      </c>
      <c r="R15" s="70">
        <v>0</v>
      </c>
      <c r="S15" s="70">
        <v>0</v>
      </c>
      <c r="T15" s="70">
        <v>0</v>
      </c>
      <c r="U15" s="70">
        <v>0</v>
      </c>
      <c r="V15" s="70">
        <v>0</v>
      </c>
      <c r="W15" s="70">
        <f>M15+P15-C15-F15</f>
        <v>0</v>
      </c>
      <c r="X15" s="70">
        <f>D15+G15+I15-N15-Q15-S15</f>
        <v>0</v>
      </c>
      <c r="Y15" s="158">
        <f>O15+R15+T15+V15-E15-H15-J15-L15</f>
        <v>0</v>
      </c>
    </row>
    <row r="16" spans="1:28" ht="30.75" thickBot="1" x14ac:dyDescent="0.3">
      <c r="A16" s="80">
        <v>3</v>
      </c>
      <c r="B16" s="81" t="s">
        <v>159</v>
      </c>
      <c r="C16" s="76">
        <v>0</v>
      </c>
      <c r="D16" s="76">
        <v>0</v>
      </c>
      <c r="E16" s="76">
        <v>0</v>
      </c>
      <c r="F16" s="76">
        <v>0</v>
      </c>
      <c r="G16" s="76">
        <v>0</v>
      </c>
      <c r="H16" s="76">
        <v>0</v>
      </c>
      <c r="I16" s="76">
        <v>2</v>
      </c>
      <c r="J16" s="76">
        <v>21</v>
      </c>
      <c r="K16" s="76">
        <v>10</v>
      </c>
      <c r="L16" s="76">
        <v>29</v>
      </c>
      <c r="M16" s="76">
        <v>0</v>
      </c>
      <c r="N16" s="76">
        <v>0</v>
      </c>
      <c r="O16" s="76">
        <v>0</v>
      </c>
      <c r="P16" s="76">
        <v>0</v>
      </c>
      <c r="Q16" s="76">
        <v>0</v>
      </c>
      <c r="R16" s="76">
        <v>0</v>
      </c>
      <c r="S16" s="76">
        <v>2</v>
      </c>
      <c r="T16" s="76">
        <v>21</v>
      </c>
      <c r="U16" s="76">
        <v>13</v>
      </c>
      <c r="V16" s="76">
        <v>32</v>
      </c>
      <c r="W16" s="156">
        <f>M16+P16-C16-F16</f>
        <v>0</v>
      </c>
      <c r="X16" s="76">
        <f>N16+Q16+U16+S16-D16-G16-I16</f>
        <v>13</v>
      </c>
      <c r="Y16" s="77">
        <f>O16+R16+T16+V16-E16-H16-J16-L16</f>
        <v>3</v>
      </c>
    </row>
  </sheetData>
  <mergeCells count="15">
    <mergeCell ref="A5:AA5"/>
    <mergeCell ref="C12:E12"/>
    <mergeCell ref="F12:H12"/>
    <mergeCell ref="I12:J12"/>
    <mergeCell ref="A7:A13"/>
    <mergeCell ref="B7:B13"/>
    <mergeCell ref="C7:Y7"/>
    <mergeCell ref="C8:L11"/>
    <mergeCell ref="M8:V11"/>
    <mergeCell ref="W8:Y12"/>
    <mergeCell ref="K12:L12"/>
    <mergeCell ref="M12:O12"/>
    <mergeCell ref="P12:R12"/>
    <mergeCell ref="S12:T12"/>
    <mergeCell ref="U12:V12"/>
  </mergeCells>
  <pageMargins left="0.70866141732283472" right="0.70866141732283472" top="0.74803149606299213" bottom="0.74803149606299213" header="0.31496062992125984" footer="0.31496062992125984"/>
  <pageSetup paperSize="9" scale="73" fitToHeight="100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2:N20"/>
  <sheetViews>
    <sheetView zoomScaleNormal="100" zoomScaleSheetLayoutView="100" workbookViewId="0">
      <selection activeCell="E3" sqref="E3:G3"/>
    </sheetView>
  </sheetViews>
  <sheetFormatPr defaultRowHeight="15" x14ac:dyDescent="0.25"/>
  <cols>
    <col min="1" max="1" width="6.5703125" customWidth="1"/>
    <col min="2" max="2" width="19.140625" customWidth="1"/>
    <col min="3" max="3" width="10.5703125" customWidth="1"/>
    <col min="4" max="4" width="18" customWidth="1"/>
    <col min="5" max="5" width="23.7109375" customWidth="1"/>
    <col min="6" max="6" width="15.140625" customWidth="1"/>
    <col min="7" max="7" width="53.28515625" customWidth="1"/>
    <col min="8" max="8" width="11.7109375" customWidth="1"/>
    <col min="9" max="9" width="13" customWidth="1"/>
    <col min="10" max="12" width="10.140625" customWidth="1"/>
    <col min="13" max="13" width="12.140625" bestFit="1" customWidth="1"/>
    <col min="14" max="14" width="16.42578125" customWidth="1"/>
  </cols>
  <sheetData>
    <row r="2" spans="1:14" x14ac:dyDescent="0.25">
      <c r="M2" s="4"/>
    </row>
    <row r="3" spans="1:14" ht="15.75" x14ac:dyDescent="0.25">
      <c r="D3" s="44"/>
      <c r="E3" s="257" t="s">
        <v>202</v>
      </c>
      <c r="F3" s="257"/>
      <c r="G3" s="257"/>
      <c r="H3" s="114"/>
    </row>
    <row r="4" spans="1:14" x14ac:dyDescent="0.25">
      <c r="A4" s="4"/>
      <c r="B4" s="5"/>
      <c r="C4" s="4"/>
      <c r="D4" s="4"/>
      <c r="E4" s="4"/>
      <c r="F4" s="4"/>
      <c r="G4" s="4"/>
      <c r="H4" s="4"/>
      <c r="I4" s="4"/>
      <c r="J4" s="4"/>
      <c r="K4" s="4"/>
      <c r="L4" s="4"/>
      <c r="M4" s="4"/>
      <c r="N4" s="4"/>
    </row>
    <row r="5" spans="1:14" ht="135" customHeight="1" x14ac:dyDescent="0.25">
      <c r="A5" s="254" t="s">
        <v>71</v>
      </c>
      <c r="B5" s="254" t="s">
        <v>72</v>
      </c>
      <c r="C5" s="254" t="s">
        <v>73</v>
      </c>
      <c r="D5" s="254" t="s">
        <v>74</v>
      </c>
      <c r="E5" s="254" t="s">
        <v>75</v>
      </c>
      <c r="F5" s="254" t="s">
        <v>76</v>
      </c>
      <c r="G5" s="254" t="s">
        <v>77</v>
      </c>
      <c r="H5" s="255" t="s">
        <v>78</v>
      </c>
      <c r="I5" s="256"/>
      <c r="J5" s="255" t="s">
        <v>79</v>
      </c>
      <c r="K5" s="256"/>
      <c r="L5" s="255" t="s">
        <v>80</v>
      </c>
      <c r="M5" s="256"/>
      <c r="N5" s="260" t="s">
        <v>81</v>
      </c>
    </row>
    <row r="6" spans="1:14" x14ac:dyDescent="0.25">
      <c r="A6" s="254"/>
      <c r="B6" s="254"/>
      <c r="C6" s="254"/>
      <c r="D6" s="254"/>
      <c r="E6" s="254"/>
      <c r="F6" s="254"/>
      <c r="G6" s="254"/>
      <c r="H6" s="1">
        <v>2023</v>
      </c>
      <c r="I6" s="1">
        <v>2024</v>
      </c>
      <c r="J6" s="1">
        <v>2023</v>
      </c>
      <c r="K6" s="1">
        <v>2024</v>
      </c>
      <c r="L6" s="1">
        <v>2023</v>
      </c>
      <c r="M6" s="1">
        <v>2024</v>
      </c>
      <c r="N6" s="261"/>
    </row>
    <row r="7" spans="1:14" x14ac:dyDescent="0.25">
      <c r="A7" s="113">
        <v>1</v>
      </c>
      <c r="B7" s="6">
        <v>2</v>
      </c>
      <c r="C7" s="118">
        <v>3</v>
      </c>
      <c r="D7" s="2">
        <v>4</v>
      </c>
      <c r="E7" s="2">
        <v>5</v>
      </c>
      <c r="F7" s="2">
        <v>6</v>
      </c>
      <c r="G7" s="2">
        <v>7</v>
      </c>
      <c r="H7" s="2">
        <v>8</v>
      </c>
      <c r="I7" s="2">
        <v>9</v>
      </c>
      <c r="J7" s="2">
        <v>10</v>
      </c>
      <c r="K7" s="2">
        <v>11</v>
      </c>
      <c r="L7" s="2">
        <v>12</v>
      </c>
      <c r="M7" s="2">
        <v>13</v>
      </c>
      <c r="N7" s="1">
        <v>14</v>
      </c>
    </row>
    <row r="8" spans="1:14" ht="372" customHeight="1" x14ac:dyDescent="0.25">
      <c r="A8" s="1">
        <v>1</v>
      </c>
      <c r="B8" s="1" t="s">
        <v>242</v>
      </c>
      <c r="C8" s="142" t="s">
        <v>120</v>
      </c>
      <c r="D8" s="7" t="s">
        <v>243</v>
      </c>
      <c r="E8" s="1" t="s">
        <v>244</v>
      </c>
      <c r="F8" s="8" t="s">
        <v>214</v>
      </c>
      <c r="G8" s="117" t="s">
        <v>255</v>
      </c>
      <c r="H8" s="1">
        <v>34</v>
      </c>
      <c r="I8" s="1">
        <v>12</v>
      </c>
      <c r="J8" s="1">
        <v>12</v>
      </c>
      <c r="K8" s="1">
        <v>10</v>
      </c>
      <c r="L8" s="1">
        <v>1.5</v>
      </c>
      <c r="M8" s="1">
        <v>0</v>
      </c>
      <c r="N8" s="1" t="s">
        <v>82</v>
      </c>
    </row>
    <row r="15" spans="1:14" x14ac:dyDescent="0.25">
      <c r="G15" s="258"/>
      <c r="H15" s="115"/>
    </row>
    <row r="16" spans="1:14" x14ac:dyDescent="0.25">
      <c r="G16" s="259"/>
      <c r="H16" s="116"/>
    </row>
    <row r="17" spans="7:8" x14ac:dyDescent="0.25">
      <c r="G17" s="259"/>
      <c r="H17" s="116"/>
    </row>
    <row r="18" spans="7:8" x14ac:dyDescent="0.25">
      <c r="G18" s="259"/>
      <c r="H18" s="116"/>
    </row>
    <row r="19" spans="7:8" x14ac:dyDescent="0.25">
      <c r="G19" s="259"/>
      <c r="H19" s="116"/>
    </row>
    <row r="20" spans="7:8" ht="274.5" customHeight="1" x14ac:dyDescent="0.25">
      <c r="G20" s="259"/>
      <c r="H20" s="116"/>
    </row>
  </sheetData>
  <mergeCells count="13">
    <mergeCell ref="L5:M5"/>
    <mergeCell ref="N5:N6"/>
    <mergeCell ref="D5:D6"/>
    <mergeCell ref="C5:C6"/>
    <mergeCell ref="B5:B6"/>
    <mergeCell ref="A5:A6"/>
    <mergeCell ref="J5:K5"/>
    <mergeCell ref="E3:G3"/>
    <mergeCell ref="G15:G20"/>
    <mergeCell ref="H5:I5"/>
    <mergeCell ref="G5:G6"/>
    <mergeCell ref="F5:F6"/>
    <mergeCell ref="E5:E6"/>
  </mergeCells>
  <pageMargins left="0.7" right="0.7" top="0.75" bottom="0.75" header="0.3" footer="0.3"/>
  <pageSetup paperSize="9" scale="4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7"/>
  <sheetViews>
    <sheetView zoomScaleNormal="100" zoomScaleSheetLayoutView="100" workbookViewId="0">
      <selection activeCell="D12" sqref="D12"/>
    </sheetView>
  </sheetViews>
  <sheetFormatPr defaultRowHeight="15" x14ac:dyDescent="0.25"/>
  <cols>
    <col min="2" max="2" width="65.5703125" customWidth="1"/>
    <col min="3" max="3" width="12.5703125" customWidth="1"/>
    <col min="4" max="4" width="43.28515625" customWidth="1"/>
  </cols>
  <sheetData>
    <row r="2" spans="1:4" x14ac:dyDescent="0.25">
      <c r="D2" s="19"/>
    </row>
    <row r="4" spans="1:4" ht="30.75" customHeight="1" x14ac:dyDescent="0.25">
      <c r="A4" s="4"/>
      <c r="B4" s="265" t="s">
        <v>200</v>
      </c>
      <c r="C4" s="265"/>
      <c r="D4" s="265"/>
    </row>
    <row r="5" spans="1:4" ht="15.75" thickBot="1" x14ac:dyDescent="0.3">
      <c r="A5" s="4"/>
      <c r="B5" s="4"/>
      <c r="C5" s="4"/>
      <c r="D5" s="4"/>
    </row>
    <row r="6" spans="1:4" ht="30.75" thickBot="1" x14ac:dyDescent="0.3">
      <c r="A6" s="18" t="s">
        <v>71</v>
      </c>
      <c r="B6" s="17" t="s">
        <v>95</v>
      </c>
      <c r="C6" s="17" t="s">
        <v>94</v>
      </c>
      <c r="D6" s="16"/>
    </row>
    <row r="7" spans="1:4" ht="38.25" x14ac:dyDescent="0.25">
      <c r="A7" s="262">
        <v>1</v>
      </c>
      <c r="B7" s="15" t="s">
        <v>93</v>
      </c>
      <c r="C7" s="262" t="s">
        <v>92</v>
      </c>
      <c r="D7" s="20" t="s">
        <v>239</v>
      </c>
    </row>
    <row r="8" spans="1:4" x14ac:dyDescent="0.25">
      <c r="A8" s="263"/>
      <c r="B8" s="14" t="s">
        <v>91</v>
      </c>
      <c r="C8" s="263"/>
      <c r="D8" s="59">
        <v>89272629920</v>
      </c>
    </row>
    <row r="9" spans="1:4" ht="15.75" thickBot="1" x14ac:dyDescent="0.3">
      <c r="A9" s="264"/>
      <c r="B9" s="13" t="s">
        <v>90</v>
      </c>
      <c r="C9" s="264"/>
      <c r="D9" s="60" t="s">
        <v>82</v>
      </c>
    </row>
    <row r="10" spans="1:4" ht="30.75" thickBot="1" x14ac:dyDescent="0.3">
      <c r="A10" s="11">
        <v>2</v>
      </c>
      <c r="B10" s="10" t="s">
        <v>89</v>
      </c>
      <c r="C10" s="9" t="s">
        <v>86</v>
      </c>
      <c r="D10" s="143">
        <v>35</v>
      </c>
    </row>
    <row r="11" spans="1:4" ht="30.75" thickBot="1" x14ac:dyDescent="0.3">
      <c r="A11" s="12" t="s">
        <v>22</v>
      </c>
      <c r="B11" s="10" t="s">
        <v>88</v>
      </c>
      <c r="C11" s="9" t="s">
        <v>86</v>
      </c>
      <c r="D11" s="143">
        <v>35</v>
      </c>
    </row>
    <row r="12" spans="1:4" ht="30.75" thickBot="1" x14ac:dyDescent="0.3">
      <c r="A12" s="12" t="s">
        <v>23</v>
      </c>
      <c r="B12" s="10" t="s">
        <v>87</v>
      </c>
      <c r="C12" s="9" t="s">
        <v>86</v>
      </c>
      <c r="D12" s="144" t="s">
        <v>82</v>
      </c>
    </row>
    <row r="13" spans="1:4" ht="30.75" thickBot="1" x14ac:dyDescent="0.3">
      <c r="A13" s="11">
        <v>3</v>
      </c>
      <c r="B13" s="10" t="s">
        <v>85</v>
      </c>
      <c r="C13" s="9" t="s">
        <v>83</v>
      </c>
      <c r="D13" s="145" t="s">
        <v>82</v>
      </c>
    </row>
    <row r="14" spans="1:4" ht="30.75" thickBot="1" x14ac:dyDescent="0.3">
      <c r="A14" s="11">
        <v>4</v>
      </c>
      <c r="B14" s="10" t="s">
        <v>84</v>
      </c>
      <c r="C14" s="9" t="s">
        <v>83</v>
      </c>
      <c r="D14" s="145">
        <v>3</v>
      </c>
    </row>
    <row r="15" spans="1:4" x14ac:dyDescent="0.25">
      <c r="A15" s="4"/>
      <c r="B15" s="4"/>
      <c r="C15" s="4"/>
      <c r="D15" s="4"/>
    </row>
    <row r="16" spans="1:4" x14ac:dyDescent="0.25">
      <c r="A16" s="4"/>
      <c r="B16" s="4"/>
      <c r="C16" s="4"/>
      <c r="D16" s="4"/>
    </row>
    <row r="17" spans="1:4" x14ac:dyDescent="0.25">
      <c r="A17" s="4"/>
      <c r="B17" s="4"/>
      <c r="C17" s="4"/>
      <c r="D17" s="4"/>
    </row>
  </sheetData>
  <mergeCells count="3">
    <mergeCell ref="A7:A9"/>
    <mergeCell ref="C7:C9"/>
    <mergeCell ref="B4:D4"/>
  </mergeCells>
  <pageMargins left="0.7" right="0.7" top="0.75" bottom="0.75" header="0.3" footer="0.3"/>
  <pageSetup paperSize="9" scale="5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D11"/>
  <sheetViews>
    <sheetView zoomScaleNormal="100" zoomScaleSheetLayoutView="100" workbookViewId="0">
      <selection activeCell="B11" sqref="B11"/>
    </sheetView>
  </sheetViews>
  <sheetFormatPr defaultRowHeight="15" x14ac:dyDescent="0.25"/>
  <cols>
    <col min="1" max="1" width="9.140625" style="4"/>
    <col min="2" max="2" width="65.5703125" style="4" customWidth="1"/>
    <col min="3" max="3" width="12.5703125" style="4" customWidth="1"/>
    <col min="4" max="4" width="43.28515625" style="4" customWidth="1"/>
    <col min="5" max="16384" width="9.140625" style="4"/>
  </cols>
  <sheetData>
    <row r="1" spans="2:4" s="135" customFormat="1" ht="81" customHeight="1" x14ac:dyDescent="0.25">
      <c r="B1" s="266" t="s">
        <v>205</v>
      </c>
      <c r="C1" s="267"/>
      <c r="D1" s="267"/>
    </row>
    <row r="2" spans="2:4" s="135" customFormat="1" x14ac:dyDescent="0.25"/>
    <row r="4" spans="2:4" x14ac:dyDescent="0.25">
      <c r="B4" s="137"/>
    </row>
    <row r="5" spans="2:4" x14ac:dyDescent="0.25">
      <c r="B5" s="190" t="s">
        <v>256</v>
      </c>
    </row>
    <row r="6" spans="2:4" x14ac:dyDescent="0.25">
      <c r="B6" s="191" t="s">
        <v>257</v>
      </c>
    </row>
    <row r="7" spans="2:4" x14ac:dyDescent="0.25">
      <c r="B7" s="191" t="s">
        <v>208</v>
      </c>
    </row>
    <row r="8" spans="2:4" x14ac:dyDescent="0.25">
      <c r="B8" s="191"/>
    </row>
    <row r="9" spans="2:4" ht="15.75" customHeight="1" x14ac:dyDescent="0.25">
      <c r="B9" s="190" t="s">
        <v>266</v>
      </c>
    </row>
    <row r="10" spans="2:4" x14ac:dyDescent="0.25">
      <c r="B10" s="191" t="s">
        <v>267</v>
      </c>
      <c r="C10" s="53"/>
    </row>
    <row r="11" spans="2:4" x14ac:dyDescent="0.25">
      <c r="B11" s="191" t="s">
        <v>208</v>
      </c>
    </row>
  </sheetData>
  <mergeCells count="1">
    <mergeCell ref="B1:D1"/>
  </mergeCells>
  <hyperlinks>
    <hyperlink ref="B1" location="Par752" tooltip="4.1. Количество обращений, поступивших в сетевую организацию (всего), обращений, содержащих жалобу и (или) обращений, содержащих заявку на оказание услуг, поступивших в сетевую организацию, а также количество обращений, по которым были заключены договоры " display="Par752" xr:uid="{00000000-0004-0000-0B00-000000000000}"/>
  </hyperlinks>
  <pageMargins left="0.7" right="0.7" top="0.75" bottom="0.75" header="0.3" footer="0.3"/>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D7"/>
  <sheetViews>
    <sheetView zoomScaleNormal="100" zoomScaleSheetLayoutView="100" workbookViewId="0">
      <selection activeCell="B3" sqref="B3:D3"/>
    </sheetView>
  </sheetViews>
  <sheetFormatPr defaultRowHeight="15" x14ac:dyDescent="0.25"/>
  <cols>
    <col min="2" max="2" width="65.5703125" customWidth="1"/>
    <col min="3" max="3" width="12.5703125" customWidth="1"/>
    <col min="4" max="4" width="43.28515625" customWidth="1"/>
  </cols>
  <sheetData>
    <row r="2" spans="1:4" x14ac:dyDescent="0.25">
      <c r="D2" s="19"/>
    </row>
    <row r="3" spans="1:4" ht="46.5" customHeight="1" x14ac:dyDescent="0.25">
      <c r="B3" s="192" t="s">
        <v>206</v>
      </c>
      <c r="C3" s="268"/>
      <c r="D3" s="268"/>
    </row>
    <row r="4" spans="1:4" x14ac:dyDescent="0.25">
      <c r="A4" s="4"/>
      <c r="B4" s="4"/>
      <c r="C4" s="4"/>
      <c r="D4" s="4"/>
    </row>
    <row r="5" spans="1:4" x14ac:dyDescent="0.25">
      <c r="A5" s="4"/>
      <c r="B5" s="4"/>
      <c r="C5" s="4"/>
      <c r="D5" s="4"/>
    </row>
    <row r="6" spans="1:4" x14ac:dyDescent="0.25">
      <c r="A6" s="4"/>
      <c r="B6" s="269" t="s">
        <v>207</v>
      </c>
      <c r="C6" s="270"/>
      <c r="D6" s="270"/>
    </row>
    <row r="7" spans="1:4" x14ac:dyDescent="0.25">
      <c r="B7" s="270"/>
      <c r="C7" s="270"/>
      <c r="D7" s="270"/>
    </row>
  </sheetData>
  <mergeCells count="2">
    <mergeCell ref="B3:D3"/>
    <mergeCell ref="B6:D7"/>
  </mergeCells>
  <pageMargins left="0.7" right="0.7" top="0.75" bottom="0.75" header="0.3" footer="0.3"/>
  <pageSetup paperSize="9" scale="5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7"/>
  <sheetViews>
    <sheetView zoomScaleNormal="100" zoomScaleSheetLayoutView="100" workbookViewId="0">
      <selection activeCell="B1" sqref="B1:D1"/>
    </sheetView>
  </sheetViews>
  <sheetFormatPr defaultRowHeight="15" x14ac:dyDescent="0.25"/>
  <cols>
    <col min="2" max="2" width="65.5703125" customWidth="1"/>
    <col min="3" max="3" width="12.5703125" customWidth="1"/>
    <col min="4" max="4" width="49.42578125" customWidth="1"/>
  </cols>
  <sheetData>
    <row r="1" spans="1:4" ht="84" customHeight="1" x14ac:dyDescent="0.25">
      <c r="A1" s="4"/>
      <c r="B1" s="265" t="s">
        <v>209</v>
      </c>
      <c r="C1" s="265"/>
      <c r="D1" s="265"/>
    </row>
    <row r="2" spans="1:4" x14ac:dyDescent="0.25">
      <c r="A2" s="4"/>
      <c r="B2" s="4"/>
      <c r="C2" s="4"/>
      <c r="D2" s="4"/>
    </row>
    <row r="3" spans="1:4" ht="31.5" customHeight="1" x14ac:dyDescent="0.25">
      <c r="A3" s="4"/>
      <c r="B3" s="271" t="s">
        <v>210</v>
      </c>
      <c r="C3" s="272"/>
      <c r="D3" s="272"/>
    </row>
    <row r="4" spans="1:4" x14ac:dyDescent="0.25">
      <c r="A4" s="4"/>
      <c r="B4" s="4"/>
      <c r="C4" s="4"/>
      <c r="D4" s="4"/>
    </row>
    <row r="5" spans="1:4" x14ac:dyDescent="0.25">
      <c r="B5" s="136"/>
    </row>
    <row r="7" spans="1:4" x14ac:dyDescent="0.25">
      <c r="B7" s="146"/>
    </row>
  </sheetData>
  <mergeCells count="2">
    <mergeCell ref="B1:D1"/>
    <mergeCell ref="B3:D3"/>
  </mergeCells>
  <pageMargins left="0.7" right="0.7" top="0.75" bottom="0.75" header="0.3" footer="0.3"/>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2:O19"/>
  <sheetViews>
    <sheetView zoomScaleNormal="100" workbookViewId="0">
      <selection activeCell="D8" sqref="D8:D19"/>
    </sheetView>
  </sheetViews>
  <sheetFormatPr defaultRowHeight="15" x14ac:dyDescent="0.25"/>
  <cols>
    <col min="2" max="2" width="30" customWidth="1"/>
    <col min="5" max="5" width="16.140625" customWidth="1"/>
    <col min="6" max="6" width="16" customWidth="1"/>
    <col min="7" max="7" width="21.140625" customWidth="1"/>
    <col min="8" max="8" width="17.85546875" customWidth="1"/>
    <col min="9" max="9" width="13.85546875" customWidth="1"/>
    <col min="10" max="10" width="13.140625" customWidth="1"/>
    <col min="11" max="11" width="13.7109375" customWidth="1"/>
    <col min="12" max="13" width="14" customWidth="1"/>
    <col min="14" max="14" width="14.85546875" customWidth="1"/>
    <col min="15" max="15" width="18" customWidth="1"/>
  </cols>
  <sheetData>
    <row r="2" spans="1:15" ht="39.75" customHeight="1" x14ac:dyDescent="0.25">
      <c r="B2" s="265" t="s">
        <v>204</v>
      </c>
      <c r="C2" s="265"/>
      <c r="D2" s="265"/>
      <c r="E2" s="273"/>
      <c r="F2" s="273"/>
      <c r="G2" s="273"/>
      <c r="H2" s="273"/>
      <c r="I2" s="273"/>
      <c r="J2" s="273"/>
      <c r="K2" s="273"/>
      <c r="L2" s="273"/>
      <c r="M2" s="273"/>
      <c r="N2" s="273"/>
      <c r="O2" s="273"/>
    </row>
    <row r="4" spans="1:15" x14ac:dyDescent="0.25">
      <c r="A4" s="274" t="s">
        <v>183</v>
      </c>
      <c r="B4" s="274" t="s">
        <v>182</v>
      </c>
      <c r="C4" s="274" t="s">
        <v>181</v>
      </c>
      <c r="D4" s="274" t="s">
        <v>180</v>
      </c>
      <c r="E4" s="275" t="s">
        <v>179</v>
      </c>
      <c r="F4" s="275"/>
      <c r="G4" s="275"/>
      <c r="H4" s="275"/>
      <c r="I4" s="275"/>
      <c r="J4" s="275"/>
      <c r="K4" s="275"/>
      <c r="L4" s="275"/>
      <c r="M4" s="275"/>
      <c r="N4" s="275"/>
      <c r="O4" s="275"/>
    </row>
    <row r="5" spans="1:15" ht="90" x14ac:dyDescent="0.25">
      <c r="A5" s="274"/>
      <c r="B5" s="274"/>
      <c r="C5" s="274"/>
      <c r="D5" s="274"/>
      <c r="E5" s="57" t="s">
        <v>236</v>
      </c>
      <c r="F5" s="57" t="s">
        <v>178</v>
      </c>
      <c r="G5" s="57" t="s">
        <v>237</v>
      </c>
      <c r="H5" s="57" t="s">
        <v>177</v>
      </c>
      <c r="I5" s="57" t="s">
        <v>176</v>
      </c>
      <c r="J5" s="57" t="s">
        <v>238</v>
      </c>
      <c r="K5" s="57" t="s">
        <v>175</v>
      </c>
      <c r="L5" s="57" t="s">
        <v>174</v>
      </c>
      <c r="M5" s="57" t="s">
        <v>173</v>
      </c>
      <c r="N5" s="57" t="s">
        <v>172</v>
      </c>
      <c r="O5" s="57" t="s">
        <v>171</v>
      </c>
    </row>
    <row r="6" spans="1:15" ht="22.5" x14ac:dyDescent="0.25">
      <c r="A6" s="274"/>
      <c r="B6" s="274"/>
      <c r="C6" s="274"/>
      <c r="D6" s="274"/>
      <c r="E6" s="57" t="s">
        <v>170</v>
      </c>
      <c r="F6" s="57" t="s">
        <v>170</v>
      </c>
      <c r="G6" s="57" t="s">
        <v>170</v>
      </c>
      <c r="H6" s="57" t="s">
        <v>170</v>
      </c>
      <c r="I6" s="57" t="s">
        <v>170</v>
      </c>
      <c r="J6" s="57" t="s">
        <v>170</v>
      </c>
      <c r="K6" s="57" t="s">
        <v>170</v>
      </c>
      <c r="L6" s="57" t="s">
        <v>170</v>
      </c>
      <c r="M6" s="57" t="s">
        <v>170</v>
      </c>
      <c r="N6" s="57" t="s">
        <v>170</v>
      </c>
      <c r="O6" s="57" t="s">
        <v>170</v>
      </c>
    </row>
    <row r="7" spans="1:15" x14ac:dyDescent="0.25">
      <c r="A7" s="55"/>
      <c r="B7" s="56"/>
      <c r="C7" s="55"/>
      <c r="D7" s="55"/>
      <c r="E7" s="55"/>
      <c r="F7" s="55"/>
      <c r="G7" s="55"/>
      <c r="H7" s="55"/>
      <c r="I7" s="55"/>
      <c r="J7" s="55"/>
      <c r="K7" s="55"/>
      <c r="L7" s="55"/>
      <c r="M7" s="55"/>
      <c r="N7" s="55"/>
      <c r="O7" s="55"/>
    </row>
    <row r="8" spans="1:15" x14ac:dyDescent="0.25">
      <c r="A8" s="54">
        <v>1</v>
      </c>
      <c r="B8" s="54" t="s">
        <v>258</v>
      </c>
      <c r="C8" s="54">
        <v>1</v>
      </c>
      <c r="D8" s="152" t="s">
        <v>269</v>
      </c>
      <c r="E8" s="54">
        <v>5</v>
      </c>
      <c r="F8" s="54">
        <v>5</v>
      </c>
      <c r="G8" s="54">
        <v>5</v>
      </c>
      <c r="H8" s="54">
        <v>5</v>
      </c>
      <c r="I8" s="54">
        <v>5</v>
      </c>
      <c r="J8" s="54">
        <v>5</v>
      </c>
      <c r="K8" s="54">
        <v>5</v>
      </c>
      <c r="L8" s="54">
        <v>5</v>
      </c>
      <c r="M8" s="54">
        <v>5</v>
      </c>
      <c r="N8" s="54">
        <v>5</v>
      </c>
      <c r="O8" s="54">
        <v>5</v>
      </c>
    </row>
    <row r="9" spans="1:15" x14ac:dyDescent="0.25">
      <c r="A9" s="54">
        <v>2</v>
      </c>
      <c r="B9" s="54" t="s">
        <v>258</v>
      </c>
      <c r="C9" s="54">
        <v>2</v>
      </c>
      <c r="D9" s="152" t="s">
        <v>268</v>
      </c>
      <c r="E9" s="147">
        <v>5</v>
      </c>
      <c r="F9" s="147">
        <v>5</v>
      </c>
      <c r="G9" s="147">
        <v>5</v>
      </c>
      <c r="H9" s="147">
        <v>5</v>
      </c>
      <c r="I9" s="147">
        <v>5</v>
      </c>
      <c r="J9" s="147">
        <v>5</v>
      </c>
      <c r="K9" s="147">
        <v>5</v>
      </c>
      <c r="L9" s="147">
        <v>5</v>
      </c>
      <c r="M9" s="147">
        <v>5</v>
      </c>
      <c r="N9" s="147">
        <v>5</v>
      </c>
      <c r="O9" s="147">
        <v>5</v>
      </c>
    </row>
    <row r="10" spans="1:15" x14ac:dyDescent="0.25">
      <c r="A10" s="54">
        <v>3</v>
      </c>
      <c r="B10" s="54" t="s">
        <v>258</v>
      </c>
      <c r="C10" s="54">
        <v>3</v>
      </c>
      <c r="D10" s="152" t="s">
        <v>268</v>
      </c>
      <c r="E10" s="147">
        <v>5</v>
      </c>
      <c r="F10" s="147">
        <v>5</v>
      </c>
      <c r="G10" s="147">
        <v>5</v>
      </c>
      <c r="H10" s="147">
        <v>5</v>
      </c>
      <c r="I10" s="147">
        <v>5</v>
      </c>
      <c r="J10" s="147">
        <v>5</v>
      </c>
      <c r="K10" s="147">
        <v>5</v>
      </c>
      <c r="L10" s="147">
        <v>5</v>
      </c>
      <c r="M10" s="147">
        <v>5</v>
      </c>
      <c r="N10" s="147">
        <v>5</v>
      </c>
      <c r="O10" s="147">
        <v>5</v>
      </c>
    </row>
    <row r="11" spans="1:15" x14ac:dyDescent="0.25">
      <c r="A11" s="54">
        <v>4</v>
      </c>
      <c r="B11" s="54" t="s">
        <v>258</v>
      </c>
      <c r="C11" s="54">
        <v>4</v>
      </c>
      <c r="D11" s="152" t="s">
        <v>268</v>
      </c>
      <c r="E11" s="147">
        <v>5</v>
      </c>
      <c r="F11" s="147">
        <v>5</v>
      </c>
      <c r="G11" s="147">
        <v>5</v>
      </c>
      <c r="H11" s="147">
        <v>5</v>
      </c>
      <c r="I11" s="147">
        <v>5</v>
      </c>
      <c r="J11" s="147">
        <v>5</v>
      </c>
      <c r="K11" s="147">
        <v>5</v>
      </c>
      <c r="L11" s="147">
        <v>5</v>
      </c>
      <c r="M11" s="147">
        <v>5</v>
      </c>
      <c r="N11" s="147">
        <v>5</v>
      </c>
      <c r="O11" s="147">
        <v>5</v>
      </c>
    </row>
    <row r="12" spans="1:15" x14ac:dyDescent="0.25">
      <c r="A12" s="54">
        <v>5</v>
      </c>
      <c r="B12" s="54" t="s">
        <v>258</v>
      </c>
      <c r="C12" s="54">
        <v>5</v>
      </c>
      <c r="D12" s="152" t="s">
        <v>275</v>
      </c>
      <c r="E12" s="147">
        <v>5</v>
      </c>
      <c r="F12" s="147">
        <v>5</v>
      </c>
      <c r="G12" s="147">
        <v>5</v>
      </c>
      <c r="H12" s="147">
        <v>5</v>
      </c>
      <c r="I12" s="147">
        <v>5</v>
      </c>
      <c r="J12" s="147">
        <v>5</v>
      </c>
      <c r="K12" s="147">
        <v>5</v>
      </c>
      <c r="L12" s="147">
        <v>5</v>
      </c>
      <c r="M12" s="147">
        <v>5</v>
      </c>
      <c r="N12" s="147">
        <v>5</v>
      </c>
      <c r="O12" s="147">
        <v>5</v>
      </c>
    </row>
    <row r="13" spans="1:15" x14ac:dyDescent="0.25">
      <c r="A13" s="54">
        <v>6</v>
      </c>
      <c r="B13" s="54" t="s">
        <v>258</v>
      </c>
      <c r="C13" s="54">
        <v>6</v>
      </c>
      <c r="D13" s="152" t="s">
        <v>275</v>
      </c>
      <c r="E13" s="147">
        <v>5</v>
      </c>
      <c r="F13" s="147">
        <v>5</v>
      </c>
      <c r="G13" s="147">
        <v>5</v>
      </c>
      <c r="H13" s="147">
        <v>5</v>
      </c>
      <c r="I13" s="147">
        <v>5</v>
      </c>
      <c r="J13" s="147">
        <v>5</v>
      </c>
      <c r="K13" s="147">
        <v>5</v>
      </c>
      <c r="L13" s="147">
        <v>5</v>
      </c>
      <c r="M13" s="147">
        <v>5</v>
      </c>
      <c r="N13" s="147">
        <v>5</v>
      </c>
      <c r="O13" s="147">
        <v>5</v>
      </c>
    </row>
    <row r="14" spans="1:15" x14ac:dyDescent="0.25">
      <c r="A14" s="54">
        <v>7</v>
      </c>
      <c r="B14" s="54" t="s">
        <v>258</v>
      </c>
      <c r="C14" s="54">
        <v>7</v>
      </c>
      <c r="D14" s="152" t="s">
        <v>275</v>
      </c>
      <c r="E14" s="147">
        <v>5</v>
      </c>
      <c r="F14" s="147">
        <v>5</v>
      </c>
      <c r="G14" s="147">
        <v>5</v>
      </c>
      <c r="H14" s="147">
        <v>5</v>
      </c>
      <c r="I14" s="147">
        <v>5</v>
      </c>
      <c r="J14" s="147">
        <v>5</v>
      </c>
      <c r="K14" s="147">
        <v>5</v>
      </c>
      <c r="L14" s="147">
        <v>5</v>
      </c>
      <c r="M14" s="147">
        <v>5</v>
      </c>
      <c r="N14" s="147">
        <v>5</v>
      </c>
      <c r="O14" s="147">
        <v>5</v>
      </c>
    </row>
    <row r="15" spans="1:15" x14ac:dyDescent="0.25">
      <c r="A15" s="54">
        <v>8</v>
      </c>
      <c r="B15" s="54" t="s">
        <v>258</v>
      </c>
      <c r="C15" s="54">
        <v>8</v>
      </c>
      <c r="D15" s="152" t="s">
        <v>270</v>
      </c>
      <c r="E15" s="147">
        <v>5</v>
      </c>
      <c r="F15" s="147">
        <v>5</v>
      </c>
      <c r="G15" s="147">
        <v>5</v>
      </c>
      <c r="H15" s="147">
        <v>5</v>
      </c>
      <c r="I15" s="147">
        <v>5</v>
      </c>
      <c r="J15" s="147">
        <v>5</v>
      </c>
      <c r="K15" s="147">
        <v>5</v>
      </c>
      <c r="L15" s="147">
        <v>5</v>
      </c>
      <c r="M15" s="147">
        <v>5</v>
      </c>
      <c r="N15" s="147">
        <v>5</v>
      </c>
      <c r="O15" s="147">
        <v>5</v>
      </c>
    </row>
    <row r="16" spans="1:15" x14ac:dyDescent="0.25">
      <c r="A16" s="54">
        <v>9</v>
      </c>
      <c r="B16" s="54" t="s">
        <v>258</v>
      </c>
      <c r="C16" s="54">
        <v>9</v>
      </c>
      <c r="D16" s="152" t="s">
        <v>271</v>
      </c>
      <c r="E16" s="147">
        <v>5</v>
      </c>
      <c r="F16" s="147">
        <v>5</v>
      </c>
      <c r="G16" s="147">
        <v>5</v>
      </c>
      <c r="H16" s="147">
        <v>5</v>
      </c>
      <c r="I16" s="147">
        <v>5</v>
      </c>
      <c r="J16" s="147">
        <v>5</v>
      </c>
      <c r="K16" s="147">
        <v>5</v>
      </c>
      <c r="L16" s="147">
        <v>5</v>
      </c>
      <c r="M16" s="147">
        <v>5</v>
      </c>
      <c r="N16" s="147">
        <v>5</v>
      </c>
      <c r="O16" s="147">
        <v>5</v>
      </c>
    </row>
    <row r="17" spans="1:15" x14ac:dyDescent="0.25">
      <c r="A17" s="54">
        <v>10</v>
      </c>
      <c r="B17" s="54" t="s">
        <v>258</v>
      </c>
      <c r="C17" s="54">
        <v>10</v>
      </c>
      <c r="D17" s="152" t="s">
        <v>272</v>
      </c>
      <c r="E17" s="147">
        <v>5</v>
      </c>
      <c r="F17" s="147">
        <v>5</v>
      </c>
      <c r="G17" s="147">
        <v>5</v>
      </c>
      <c r="H17" s="147">
        <v>5</v>
      </c>
      <c r="I17" s="147">
        <v>5</v>
      </c>
      <c r="J17" s="147">
        <v>5</v>
      </c>
      <c r="K17" s="147">
        <v>5</v>
      </c>
      <c r="L17" s="147">
        <v>5</v>
      </c>
      <c r="M17" s="147">
        <v>5</v>
      </c>
      <c r="N17" s="147">
        <v>5</v>
      </c>
      <c r="O17" s="147">
        <v>5</v>
      </c>
    </row>
    <row r="18" spans="1:15" x14ac:dyDescent="0.25">
      <c r="A18" s="54">
        <v>11</v>
      </c>
      <c r="B18" s="54" t="s">
        <v>258</v>
      </c>
      <c r="C18" s="54">
        <v>11</v>
      </c>
      <c r="D18" s="152" t="s">
        <v>273</v>
      </c>
      <c r="E18" s="147">
        <v>5</v>
      </c>
      <c r="F18" s="147">
        <v>5</v>
      </c>
      <c r="G18" s="147">
        <v>5</v>
      </c>
      <c r="H18" s="147">
        <v>5</v>
      </c>
      <c r="I18" s="147">
        <v>5</v>
      </c>
      <c r="J18" s="147">
        <v>5</v>
      </c>
      <c r="K18" s="147">
        <v>5</v>
      </c>
      <c r="L18" s="147">
        <v>5</v>
      </c>
      <c r="M18" s="147">
        <v>5</v>
      </c>
      <c r="N18" s="147">
        <v>5</v>
      </c>
      <c r="O18" s="147">
        <v>5</v>
      </c>
    </row>
    <row r="19" spans="1:15" x14ac:dyDescent="0.25">
      <c r="A19" s="54">
        <v>12</v>
      </c>
      <c r="B19" s="54" t="s">
        <v>258</v>
      </c>
      <c r="C19" s="54">
        <v>12</v>
      </c>
      <c r="D19" s="152" t="s">
        <v>274</v>
      </c>
      <c r="E19" s="147">
        <v>5</v>
      </c>
      <c r="F19" s="147">
        <v>5</v>
      </c>
      <c r="G19" s="147">
        <v>5</v>
      </c>
      <c r="H19" s="147">
        <v>5</v>
      </c>
      <c r="I19" s="147">
        <v>5</v>
      </c>
      <c r="J19" s="147">
        <v>5</v>
      </c>
      <c r="K19" s="147">
        <v>5</v>
      </c>
      <c r="L19" s="147">
        <v>5</v>
      </c>
      <c r="M19" s="147">
        <v>5</v>
      </c>
      <c r="N19" s="147">
        <v>5</v>
      </c>
      <c r="O19" s="147">
        <v>5</v>
      </c>
    </row>
  </sheetData>
  <autoFilter ref="A7:P9" xr:uid="{00000000-0009-0000-0000-00000E000000}"/>
  <mergeCells count="6">
    <mergeCell ref="B2:O2"/>
    <mergeCell ref="A4:A6"/>
    <mergeCell ref="B4:B6"/>
    <mergeCell ref="C4:C6"/>
    <mergeCell ref="D4:D6"/>
    <mergeCell ref="E4:O4"/>
  </mergeCells>
  <phoneticPr fontId="3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sheetPr>
  <dimension ref="A2:AF19"/>
  <sheetViews>
    <sheetView zoomScale="85" zoomScaleNormal="85" zoomScaleSheetLayoutView="80" workbookViewId="0">
      <selection activeCell="A3" sqref="A3:AE3"/>
    </sheetView>
  </sheetViews>
  <sheetFormatPr defaultRowHeight="15" x14ac:dyDescent="0.25"/>
  <cols>
    <col min="1" max="1" width="10.140625" style="61" customWidth="1"/>
    <col min="2" max="2" width="18.7109375" style="62" customWidth="1"/>
    <col min="3" max="3" width="15" style="61" customWidth="1"/>
    <col min="4" max="4" width="10.140625" style="63" customWidth="1"/>
    <col min="5" max="30" width="10.140625" style="61" customWidth="1"/>
    <col min="31" max="31" width="10.140625" style="66" customWidth="1"/>
    <col min="32" max="36" width="9.140625" customWidth="1"/>
  </cols>
  <sheetData>
    <row r="2" spans="1:32" x14ac:dyDescent="0.25">
      <c r="AD2" s="276"/>
      <c r="AE2" s="276"/>
    </row>
    <row r="3" spans="1:32" ht="15.75" x14ac:dyDescent="0.25">
      <c r="A3" s="253" t="s">
        <v>201</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row>
    <row r="5" spans="1:32" s="4" customFormat="1" ht="54.75" customHeight="1" x14ac:dyDescent="0.25">
      <c r="A5" s="277" t="s">
        <v>0</v>
      </c>
      <c r="B5" s="278" t="s">
        <v>70</v>
      </c>
      <c r="C5" s="277" t="s">
        <v>44</v>
      </c>
      <c r="D5" s="279" t="s">
        <v>45</v>
      </c>
      <c r="E5" s="277" t="s">
        <v>49</v>
      </c>
      <c r="F5" s="277"/>
      <c r="G5" s="277"/>
      <c r="H5" s="277"/>
      <c r="I5" s="277"/>
      <c r="J5" s="277" t="s">
        <v>56</v>
      </c>
      <c r="K5" s="277"/>
      <c r="L5" s="277"/>
      <c r="M5" s="277"/>
      <c r="N5" s="277"/>
      <c r="O5" s="277"/>
      <c r="P5" s="277" t="s">
        <v>67</v>
      </c>
      <c r="Q5" s="277"/>
      <c r="R5" s="277"/>
      <c r="S5" s="277"/>
      <c r="T5" s="277"/>
      <c r="U5" s="277"/>
      <c r="V5" s="277"/>
      <c r="W5" s="277" t="s">
        <v>59</v>
      </c>
      <c r="X5" s="277"/>
      <c r="Y5" s="277"/>
      <c r="Z5" s="277"/>
      <c r="AA5" s="277" t="s">
        <v>63</v>
      </c>
      <c r="AB5" s="277"/>
      <c r="AC5" s="277"/>
      <c r="AD5" s="277" t="s">
        <v>212</v>
      </c>
      <c r="AE5" s="277"/>
      <c r="AF5" s="53"/>
    </row>
    <row r="6" spans="1:32" s="4" customFormat="1" ht="102" x14ac:dyDescent="0.25">
      <c r="A6" s="277"/>
      <c r="B6" s="278"/>
      <c r="C6" s="277"/>
      <c r="D6" s="279"/>
      <c r="E6" s="64" t="s">
        <v>169</v>
      </c>
      <c r="F6" s="64" t="s">
        <v>46</v>
      </c>
      <c r="G6" s="64" t="s">
        <v>47</v>
      </c>
      <c r="H6" s="64" t="s">
        <v>48</v>
      </c>
      <c r="I6" s="64" t="s">
        <v>54</v>
      </c>
      <c r="J6" s="64" t="s">
        <v>50</v>
      </c>
      <c r="K6" s="64" t="s">
        <v>51</v>
      </c>
      <c r="L6" s="64" t="s">
        <v>52</v>
      </c>
      <c r="M6" s="64" t="s">
        <v>53</v>
      </c>
      <c r="N6" s="64" t="s">
        <v>55</v>
      </c>
      <c r="O6" s="64" t="s">
        <v>54</v>
      </c>
      <c r="P6" s="64" t="s">
        <v>57</v>
      </c>
      <c r="Q6" s="64" t="s">
        <v>26</v>
      </c>
      <c r="R6" s="64" t="s">
        <v>51</v>
      </c>
      <c r="S6" s="64" t="s">
        <v>52</v>
      </c>
      <c r="T6" s="64" t="s">
        <v>53</v>
      </c>
      <c r="U6" s="64" t="s">
        <v>58</v>
      </c>
      <c r="V6" s="64" t="s">
        <v>54</v>
      </c>
      <c r="W6" s="64" t="s">
        <v>60</v>
      </c>
      <c r="X6" s="64" t="s">
        <v>61</v>
      </c>
      <c r="Y6" s="64" t="s">
        <v>62</v>
      </c>
      <c r="Z6" s="64" t="s">
        <v>54</v>
      </c>
      <c r="AA6" s="64" t="s">
        <v>64</v>
      </c>
      <c r="AB6" s="64" t="s">
        <v>65</v>
      </c>
      <c r="AC6" s="64" t="s">
        <v>66</v>
      </c>
      <c r="AD6" s="64" t="s">
        <v>68</v>
      </c>
      <c r="AE6" s="65" t="s">
        <v>69</v>
      </c>
      <c r="AF6" s="53"/>
    </row>
    <row r="7" spans="1:32" x14ac:dyDescent="0.25">
      <c r="A7" s="64">
        <v>1</v>
      </c>
      <c r="B7" s="148">
        <v>2</v>
      </c>
      <c r="C7" s="149">
        <v>3</v>
      </c>
      <c r="D7" s="149">
        <v>4</v>
      </c>
      <c r="E7" s="149">
        <v>5</v>
      </c>
      <c r="F7" s="149">
        <v>6</v>
      </c>
      <c r="G7" s="149">
        <v>7</v>
      </c>
      <c r="H7" s="149">
        <v>8</v>
      </c>
      <c r="I7" s="149">
        <v>9</v>
      </c>
      <c r="J7" s="149">
        <v>10</v>
      </c>
      <c r="K7" s="149">
        <v>11</v>
      </c>
      <c r="L7" s="149">
        <v>12</v>
      </c>
      <c r="M7" s="149">
        <v>13</v>
      </c>
      <c r="N7" s="149">
        <v>14</v>
      </c>
      <c r="O7" s="149">
        <v>15</v>
      </c>
      <c r="P7" s="149">
        <v>16</v>
      </c>
      <c r="Q7" s="149">
        <v>17</v>
      </c>
      <c r="R7" s="149">
        <v>18</v>
      </c>
      <c r="S7" s="149">
        <v>19</v>
      </c>
      <c r="T7" s="149">
        <v>20</v>
      </c>
      <c r="U7" s="149">
        <v>21</v>
      </c>
      <c r="V7" s="149">
        <v>22</v>
      </c>
      <c r="W7" s="149">
        <v>23</v>
      </c>
      <c r="X7" s="149">
        <v>24</v>
      </c>
      <c r="Y7" s="149">
        <v>25</v>
      </c>
      <c r="Z7" s="149">
        <v>26</v>
      </c>
      <c r="AA7" s="149">
        <v>27</v>
      </c>
      <c r="AB7" s="149">
        <v>28</v>
      </c>
      <c r="AC7" s="149">
        <v>29</v>
      </c>
      <c r="AD7" s="149">
        <v>30</v>
      </c>
      <c r="AE7" s="150">
        <v>31</v>
      </c>
    </row>
    <row r="8" spans="1:32" x14ac:dyDescent="0.25">
      <c r="A8" s="151">
        <v>1</v>
      </c>
      <c r="B8" s="152" t="s">
        <v>213</v>
      </c>
      <c r="C8" s="152" t="s">
        <v>269</v>
      </c>
      <c r="D8" s="152"/>
      <c r="E8" s="152" t="s">
        <v>211</v>
      </c>
      <c r="F8" s="152"/>
      <c r="G8" s="152"/>
      <c r="H8" s="152"/>
      <c r="I8" s="152"/>
      <c r="J8" s="152"/>
      <c r="K8" s="152" t="s">
        <v>211</v>
      </c>
      <c r="L8" s="152"/>
      <c r="M8" s="152"/>
      <c r="N8" s="152"/>
      <c r="O8" s="152"/>
      <c r="P8" s="152"/>
      <c r="Q8" s="152"/>
      <c r="R8" s="152"/>
      <c r="S8" s="152"/>
      <c r="T8" s="152"/>
      <c r="U8" s="152"/>
      <c r="V8" s="152"/>
      <c r="W8" s="152" t="s">
        <v>211</v>
      </c>
      <c r="X8" s="152"/>
      <c r="Y8" s="152"/>
      <c r="Z8" s="152"/>
      <c r="AA8" s="152" t="s">
        <v>211</v>
      </c>
      <c r="AB8" s="152"/>
      <c r="AC8" s="152"/>
      <c r="AD8" s="152" t="s">
        <v>211</v>
      </c>
      <c r="AE8" s="152"/>
    </row>
    <row r="9" spans="1:32" x14ac:dyDescent="0.25">
      <c r="A9" s="151">
        <v>2</v>
      </c>
      <c r="B9" s="152" t="s">
        <v>213</v>
      </c>
      <c r="C9" s="152" t="s">
        <v>268</v>
      </c>
      <c r="D9" s="152"/>
      <c r="E9" s="152" t="s">
        <v>211</v>
      </c>
      <c r="F9" s="152"/>
      <c r="G9" s="152"/>
      <c r="H9" s="152"/>
      <c r="I9" s="152"/>
      <c r="J9" s="152"/>
      <c r="K9" s="152" t="s">
        <v>211</v>
      </c>
      <c r="L9" s="152"/>
      <c r="M9" s="152"/>
      <c r="N9" s="152"/>
      <c r="O9" s="152"/>
      <c r="P9" s="152"/>
      <c r="Q9" s="152"/>
      <c r="R9" s="152"/>
      <c r="S9" s="152"/>
      <c r="T9" s="152"/>
      <c r="U9" s="152"/>
      <c r="V9" s="152"/>
      <c r="W9" s="152" t="s">
        <v>211</v>
      </c>
      <c r="X9" s="152"/>
      <c r="Y9" s="152"/>
      <c r="Z9" s="152"/>
      <c r="AA9" s="152" t="s">
        <v>211</v>
      </c>
      <c r="AB9" s="152"/>
      <c r="AC9" s="152"/>
      <c r="AD9" s="152" t="s">
        <v>211</v>
      </c>
      <c r="AE9" s="152"/>
    </row>
    <row r="10" spans="1:32" x14ac:dyDescent="0.25">
      <c r="A10" s="151">
        <v>3</v>
      </c>
      <c r="B10" s="152" t="s">
        <v>213</v>
      </c>
      <c r="C10" s="152" t="s">
        <v>268</v>
      </c>
      <c r="D10" s="152"/>
      <c r="E10" s="152" t="s">
        <v>211</v>
      </c>
      <c r="F10" s="152"/>
      <c r="G10" s="152"/>
      <c r="H10" s="152"/>
      <c r="I10" s="152"/>
      <c r="J10" s="152"/>
      <c r="K10" s="152" t="s">
        <v>211</v>
      </c>
      <c r="L10" s="152"/>
      <c r="M10" s="152"/>
      <c r="N10" s="152"/>
      <c r="O10" s="152"/>
      <c r="P10" s="152"/>
      <c r="Q10" s="152"/>
      <c r="R10" s="152"/>
      <c r="S10" s="152"/>
      <c r="T10" s="152"/>
      <c r="U10" s="152"/>
      <c r="V10" s="152"/>
      <c r="W10" s="152" t="s">
        <v>211</v>
      </c>
      <c r="X10" s="152"/>
      <c r="Y10" s="152"/>
      <c r="Z10" s="152"/>
      <c r="AA10" s="152" t="s">
        <v>211</v>
      </c>
      <c r="AB10" s="152"/>
      <c r="AC10" s="152"/>
      <c r="AD10" s="152" t="s">
        <v>211</v>
      </c>
      <c r="AE10" s="152"/>
    </row>
    <row r="11" spans="1:32" x14ac:dyDescent="0.25">
      <c r="A11" s="151">
        <v>4</v>
      </c>
      <c r="B11" s="152" t="s">
        <v>213</v>
      </c>
      <c r="C11" s="152" t="s">
        <v>268</v>
      </c>
      <c r="D11" s="152"/>
      <c r="E11" s="152" t="s">
        <v>211</v>
      </c>
      <c r="F11" s="152"/>
      <c r="G11" s="152"/>
      <c r="H11" s="152"/>
      <c r="I11" s="152"/>
      <c r="J11" s="152"/>
      <c r="K11" s="152" t="s">
        <v>211</v>
      </c>
      <c r="L11" s="152"/>
      <c r="M11" s="152"/>
      <c r="N11" s="152"/>
      <c r="O11" s="152"/>
      <c r="P11" s="152"/>
      <c r="Q11" s="152"/>
      <c r="R11" s="152"/>
      <c r="S11" s="152"/>
      <c r="T11" s="152"/>
      <c r="U11" s="152"/>
      <c r="V11" s="152"/>
      <c r="W11" s="152" t="s">
        <v>211</v>
      </c>
      <c r="X11" s="152"/>
      <c r="Y11" s="152"/>
      <c r="Z11" s="152"/>
      <c r="AA11" s="152" t="s">
        <v>211</v>
      </c>
      <c r="AB11" s="152"/>
      <c r="AC11" s="152"/>
      <c r="AD11" s="152" t="s">
        <v>211</v>
      </c>
      <c r="AE11" s="152"/>
    </row>
    <row r="12" spans="1:32" x14ac:dyDescent="0.25">
      <c r="A12" s="151">
        <v>5</v>
      </c>
      <c r="B12" s="152" t="s">
        <v>213</v>
      </c>
      <c r="C12" s="152" t="s">
        <v>275</v>
      </c>
      <c r="D12" s="152"/>
      <c r="E12" s="152" t="s">
        <v>211</v>
      </c>
      <c r="F12" s="152"/>
      <c r="G12" s="152"/>
      <c r="H12" s="152"/>
      <c r="I12" s="152"/>
      <c r="J12" s="152"/>
      <c r="K12" s="152" t="s">
        <v>211</v>
      </c>
      <c r="L12" s="152"/>
      <c r="M12" s="152"/>
      <c r="N12" s="152"/>
      <c r="O12" s="152"/>
      <c r="P12" s="152"/>
      <c r="Q12" s="152"/>
      <c r="R12" s="152"/>
      <c r="S12" s="152"/>
      <c r="T12" s="152"/>
      <c r="U12" s="152"/>
      <c r="V12" s="152"/>
      <c r="W12" s="152" t="s">
        <v>211</v>
      </c>
      <c r="X12" s="152"/>
      <c r="Y12" s="152"/>
      <c r="Z12" s="152"/>
      <c r="AA12" s="152" t="s">
        <v>211</v>
      </c>
      <c r="AB12" s="152"/>
      <c r="AC12" s="152"/>
      <c r="AD12" s="152" t="s">
        <v>211</v>
      </c>
      <c r="AE12" s="152"/>
    </row>
    <row r="13" spans="1:32" x14ac:dyDescent="0.25">
      <c r="A13" s="151">
        <v>6</v>
      </c>
      <c r="B13" s="152" t="s">
        <v>213</v>
      </c>
      <c r="C13" s="152" t="s">
        <v>275</v>
      </c>
      <c r="D13" s="152"/>
      <c r="E13" s="152" t="s">
        <v>211</v>
      </c>
      <c r="F13" s="152"/>
      <c r="G13" s="152"/>
      <c r="H13" s="152"/>
      <c r="I13" s="152"/>
      <c r="J13" s="152"/>
      <c r="K13" s="152" t="s">
        <v>211</v>
      </c>
      <c r="L13" s="152"/>
      <c r="M13" s="152"/>
      <c r="N13" s="152"/>
      <c r="O13" s="152"/>
      <c r="P13" s="152"/>
      <c r="Q13" s="152"/>
      <c r="R13" s="152"/>
      <c r="S13" s="152"/>
      <c r="T13" s="152"/>
      <c r="U13" s="152"/>
      <c r="V13" s="152"/>
      <c r="W13" s="152" t="s">
        <v>211</v>
      </c>
      <c r="X13" s="152"/>
      <c r="Y13" s="152"/>
      <c r="Z13" s="152"/>
      <c r="AA13" s="152" t="s">
        <v>211</v>
      </c>
      <c r="AB13" s="152"/>
      <c r="AC13" s="152"/>
      <c r="AD13" s="152" t="s">
        <v>211</v>
      </c>
      <c r="AE13" s="152"/>
    </row>
    <row r="14" spans="1:32" x14ac:dyDescent="0.25">
      <c r="A14" s="151">
        <v>7</v>
      </c>
      <c r="B14" s="152" t="s">
        <v>213</v>
      </c>
      <c r="C14" s="152" t="s">
        <v>275</v>
      </c>
      <c r="D14" s="152"/>
      <c r="E14" s="152" t="s">
        <v>211</v>
      </c>
      <c r="F14" s="152"/>
      <c r="G14" s="152"/>
      <c r="H14" s="152"/>
      <c r="I14" s="152"/>
      <c r="J14" s="152"/>
      <c r="K14" s="152" t="s">
        <v>211</v>
      </c>
      <c r="L14" s="152"/>
      <c r="M14" s="152"/>
      <c r="N14" s="152"/>
      <c r="O14" s="152"/>
      <c r="P14" s="152"/>
      <c r="Q14" s="152"/>
      <c r="R14" s="152"/>
      <c r="S14" s="152"/>
      <c r="T14" s="152"/>
      <c r="U14" s="152"/>
      <c r="V14" s="152"/>
      <c r="W14" s="152" t="s">
        <v>211</v>
      </c>
      <c r="X14" s="152"/>
      <c r="Y14" s="152"/>
      <c r="Z14" s="152"/>
      <c r="AA14" s="152" t="s">
        <v>211</v>
      </c>
      <c r="AB14" s="152"/>
      <c r="AC14" s="152"/>
      <c r="AD14" s="152" t="s">
        <v>211</v>
      </c>
      <c r="AE14" s="152"/>
    </row>
    <row r="15" spans="1:32" x14ac:dyDescent="0.25">
      <c r="A15" s="151">
        <v>8</v>
      </c>
      <c r="B15" s="152" t="s">
        <v>213</v>
      </c>
      <c r="C15" s="152" t="s">
        <v>270</v>
      </c>
      <c r="D15" s="152"/>
      <c r="E15" s="152" t="s">
        <v>211</v>
      </c>
      <c r="F15" s="152"/>
      <c r="G15" s="152"/>
      <c r="H15" s="152"/>
      <c r="I15" s="152"/>
      <c r="J15" s="152"/>
      <c r="K15" s="152" t="s">
        <v>211</v>
      </c>
      <c r="L15" s="152"/>
      <c r="M15" s="152"/>
      <c r="N15" s="152"/>
      <c r="O15" s="152"/>
      <c r="P15" s="152"/>
      <c r="Q15" s="152"/>
      <c r="R15" s="152"/>
      <c r="S15" s="152"/>
      <c r="T15" s="152"/>
      <c r="U15" s="152"/>
      <c r="V15" s="152"/>
      <c r="W15" s="152" t="s">
        <v>211</v>
      </c>
      <c r="X15" s="152"/>
      <c r="Y15" s="152"/>
      <c r="Z15" s="152"/>
      <c r="AA15" s="152" t="s">
        <v>211</v>
      </c>
      <c r="AB15" s="152"/>
      <c r="AC15" s="152"/>
      <c r="AD15" s="152" t="s">
        <v>211</v>
      </c>
      <c r="AE15" s="152"/>
    </row>
    <row r="16" spans="1:32" x14ac:dyDescent="0.25">
      <c r="A16" s="151">
        <v>9</v>
      </c>
      <c r="B16" s="152" t="s">
        <v>213</v>
      </c>
      <c r="C16" s="152" t="s">
        <v>271</v>
      </c>
      <c r="D16" s="152"/>
      <c r="E16" s="152" t="s">
        <v>211</v>
      </c>
      <c r="F16" s="152"/>
      <c r="G16" s="152"/>
      <c r="H16" s="152"/>
      <c r="I16" s="152"/>
      <c r="J16" s="152"/>
      <c r="K16" s="152" t="s">
        <v>211</v>
      </c>
      <c r="L16" s="152"/>
      <c r="M16" s="152"/>
      <c r="N16" s="152"/>
      <c r="O16" s="152"/>
      <c r="P16" s="152"/>
      <c r="Q16" s="152"/>
      <c r="R16" s="152"/>
      <c r="S16" s="152"/>
      <c r="T16" s="152"/>
      <c r="U16" s="152"/>
      <c r="V16" s="152"/>
      <c r="W16" s="152" t="s">
        <v>211</v>
      </c>
      <c r="X16" s="152"/>
      <c r="Y16" s="152"/>
      <c r="Z16" s="152"/>
      <c r="AA16" s="152" t="s">
        <v>211</v>
      </c>
      <c r="AB16" s="152"/>
      <c r="AC16" s="152"/>
      <c r="AD16" s="152" t="s">
        <v>211</v>
      </c>
      <c r="AE16" s="152"/>
    </row>
    <row r="17" spans="1:31" x14ac:dyDescent="0.25">
      <c r="A17" s="151">
        <v>10</v>
      </c>
      <c r="B17" s="152" t="s">
        <v>213</v>
      </c>
      <c r="C17" s="152" t="s">
        <v>272</v>
      </c>
      <c r="D17" s="152"/>
      <c r="E17" s="152" t="s">
        <v>211</v>
      </c>
      <c r="F17" s="152"/>
      <c r="G17" s="152"/>
      <c r="H17" s="152"/>
      <c r="I17" s="152"/>
      <c r="J17" s="152"/>
      <c r="K17" s="152" t="s">
        <v>211</v>
      </c>
      <c r="L17" s="152"/>
      <c r="M17" s="152"/>
      <c r="N17" s="152"/>
      <c r="O17" s="152"/>
      <c r="P17" s="152"/>
      <c r="Q17" s="152"/>
      <c r="R17" s="152"/>
      <c r="S17" s="152"/>
      <c r="T17" s="152"/>
      <c r="U17" s="152"/>
      <c r="V17" s="152"/>
      <c r="W17" s="152" t="s">
        <v>211</v>
      </c>
      <c r="X17" s="152"/>
      <c r="Y17" s="152"/>
      <c r="Z17" s="152"/>
      <c r="AA17" s="152" t="s">
        <v>211</v>
      </c>
      <c r="AB17" s="152"/>
      <c r="AC17" s="152"/>
      <c r="AD17" s="152" t="s">
        <v>211</v>
      </c>
      <c r="AE17" s="152"/>
    </row>
    <row r="18" spans="1:31" x14ac:dyDescent="0.25">
      <c r="A18" s="151">
        <v>11</v>
      </c>
      <c r="B18" s="152" t="s">
        <v>213</v>
      </c>
      <c r="C18" s="152" t="s">
        <v>273</v>
      </c>
      <c r="D18" s="152"/>
      <c r="E18" s="152" t="s">
        <v>211</v>
      </c>
      <c r="F18" s="152"/>
      <c r="G18" s="152"/>
      <c r="H18" s="152"/>
      <c r="I18" s="152"/>
      <c r="J18" s="152"/>
      <c r="K18" s="152" t="s">
        <v>211</v>
      </c>
      <c r="L18" s="152"/>
      <c r="M18" s="152"/>
      <c r="N18" s="152"/>
      <c r="O18" s="152"/>
      <c r="P18" s="152"/>
      <c r="Q18" s="152"/>
      <c r="R18" s="152"/>
      <c r="S18" s="152"/>
      <c r="T18" s="152"/>
      <c r="U18" s="152"/>
      <c r="V18" s="152"/>
      <c r="W18" s="152" t="s">
        <v>211</v>
      </c>
      <c r="X18" s="152"/>
      <c r="Y18" s="152"/>
      <c r="Z18" s="152"/>
      <c r="AA18" s="152" t="s">
        <v>211</v>
      </c>
      <c r="AB18" s="152"/>
      <c r="AC18" s="152"/>
      <c r="AD18" s="152" t="s">
        <v>211</v>
      </c>
      <c r="AE18" s="152"/>
    </row>
    <row r="19" spans="1:31" x14ac:dyDescent="0.25">
      <c r="A19" s="151">
        <v>12</v>
      </c>
      <c r="B19" s="152" t="s">
        <v>213</v>
      </c>
      <c r="C19" s="152" t="s">
        <v>274</v>
      </c>
      <c r="D19" s="152"/>
      <c r="E19" s="152" t="s">
        <v>211</v>
      </c>
      <c r="F19" s="152"/>
      <c r="G19" s="152"/>
      <c r="H19" s="152"/>
      <c r="I19" s="152"/>
      <c r="J19" s="152"/>
      <c r="K19" s="152" t="s">
        <v>211</v>
      </c>
      <c r="L19" s="152"/>
      <c r="M19" s="152"/>
      <c r="N19" s="152"/>
      <c r="O19" s="152"/>
      <c r="P19" s="152"/>
      <c r="Q19" s="152"/>
      <c r="R19" s="152"/>
      <c r="S19" s="152"/>
      <c r="T19" s="152"/>
      <c r="U19" s="152"/>
      <c r="V19" s="152"/>
      <c r="W19" s="152" t="s">
        <v>211</v>
      </c>
      <c r="X19" s="152"/>
      <c r="Y19" s="152"/>
      <c r="Z19" s="152"/>
      <c r="AA19" s="152" t="s">
        <v>211</v>
      </c>
      <c r="AB19" s="152"/>
      <c r="AC19" s="152"/>
      <c r="AD19" s="152" t="s">
        <v>211</v>
      </c>
      <c r="AE19" s="152"/>
    </row>
  </sheetData>
  <autoFilter ref="A7:AF10" xr:uid="{00000000-0009-0000-0000-00000F000000}"/>
  <mergeCells count="12">
    <mergeCell ref="AD2:AE2"/>
    <mergeCell ref="P5:V5"/>
    <mergeCell ref="W5:Z5"/>
    <mergeCell ref="AA5:AC5"/>
    <mergeCell ref="AD5:AE5"/>
    <mergeCell ref="A3:AE3"/>
    <mergeCell ref="A5:A6"/>
    <mergeCell ref="B5:B6"/>
    <mergeCell ref="C5:C6"/>
    <mergeCell ref="D5:D6"/>
    <mergeCell ref="E5:I5"/>
    <mergeCell ref="J5:O5"/>
  </mergeCells>
  <phoneticPr fontId="3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zoomScaleNormal="100" zoomScaleSheetLayoutView="96" workbookViewId="0">
      <selection activeCell="B4" sqref="B4"/>
    </sheetView>
  </sheetViews>
  <sheetFormatPr defaultRowHeight="15" x14ac:dyDescent="0.25"/>
  <cols>
    <col min="1" max="1" width="15" style="47" customWidth="1"/>
    <col min="2" max="2" width="12.140625" style="47" customWidth="1"/>
    <col min="3" max="3" width="11.28515625" style="47" customWidth="1"/>
    <col min="4" max="4" width="17.42578125" style="47" customWidth="1"/>
    <col min="5" max="5" width="10" style="47" customWidth="1"/>
    <col min="6" max="7" width="10" style="22" bestFit="1" customWidth="1"/>
    <col min="8" max="8" width="12.85546875" style="22" customWidth="1"/>
    <col min="9" max="16384" width="9.140625" style="22"/>
  </cols>
  <sheetData>
    <row r="1" spans="1:9" x14ac:dyDescent="0.25">
      <c r="E1" s="48"/>
    </row>
    <row r="2" spans="1:9" ht="34.5" customHeight="1" x14ac:dyDescent="0.25">
      <c r="A2" s="283" t="s">
        <v>240</v>
      </c>
      <c r="B2" s="283"/>
      <c r="C2" s="283"/>
      <c r="D2" s="283"/>
      <c r="E2" s="283"/>
    </row>
    <row r="3" spans="1:9" ht="15.75" x14ac:dyDescent="0.25">
      <c r="A3" s="82"/>
      <c r="B3" s="82"/>
      <c r="C3" s="82"/>
      <c r="D3" s="82"/>
      <c r="E3" s="82"/>
    </row>
    <row r="4" spans="1:9" ht="60" customHeight="1" x14ac:dyDescent="0.25">
      <c r="A4" s="86" t="s">
        <v>151</v>
      </c>
      <c r="B4" s="86" t="s">
        <v>259</v>
      </c>
      <c r="C4" s="86" t="s">
        <v>260</v>
      </c>
      <c r="D4" s="87" t="s">
        <v>152</v>
      </c>
      <c r="E4" s="86" t="s">
        <v>153</v>
      </c>
    </row>
    <row r="5" spans="1:9" ht="31.5" x14ac:dyDescent="0.25">
      <c r="A5" s="83" t="s">
        <v>154</v>
      </c>
      <c r="B5" s="84">
        <v>73</v>
      </c>
      <c r="C5" s="84">
        <v>77</v>
      </c>
      <c r="D5" s="84">
        <f>C5-B5</f>
        <v>4</v>
      </c>
      <c r="E5" s="88">
        <v>5.1950000000000003E-2</v>
      </c>
      <c r="F5" s="169"/>
      <c r="G5" s="169"/>
      <c r="H5" s="169"/>
      <c r="I5" s="155"/>
    </row>
    <row r="6" spans="1:9" ht="32.25" customHeight="1" x14ac:dyDescent="0.25">
      <c r="A6" s="83" t="s">
        <v>155</v>
      </c>
      <c r="B6" s="84">
        <v>0</v>
      </c>
      <c r="C6" s="84">
        <v>0</v>
      </c>
      <c r="D6" s="84">
        <f t="shared" ref="D6:D8" si="0">C6-B6</f>
        <v>0</v>
      </c>
      <c r="E6" s="88" t="s">
        <v>82</v>
      </c>
      <c r="F6" s="169"/>
      <c r="G6" s="169"/>
      <c r="H6" s="169"/>
    </row>
    <row r="7" spans="1:9" ht="21" customHeight="1" x14ac:dyDescent="0.25">
      <c r="A7" s="83" t="s">
        <v>156</v>
      </c>
      <c r="B7" s="85">
        <v>152</v>
      </c>
      <c r="C7" s="85">
        <v>210</v>
      </c>
      <c r="D7" s="84">
        <f t="shared" si="0"/>
        <v>58</v>
      </c>
      <c r="E7" s="88">
        <v>0.3815789</v>
      </c>
      <c r="F7" s="169"/>
      <c r="G7" s="169"/>
      <c r="H7" s="169"/>
    </row>
    <row r="8" spans="1:9" ht="21" customHeight="1" x14ac:dyDescent="0.25">
      <c r="A8" s="83" t="s">
        <v>157</v>
      </c>
      <c r="B8" s="84">
        <f>B5+B6+B7</f>
        <v>225</v>
      </c>
      <c r="C8" s="84">
        <f>C5+C6+C7</f>
        <v>287</v>
      </c>
      <c r="D8" s="84">
        <f t="shared" si="0"/>
        <v>62</v>
      </c>
      <c r="E8" s="88">
        <v>0.27560000000000001</v>
      </c>
      <c r="F8" s="169"/>
      <c r="G8" s="169"/>
      <c r="H8" s="169"/>
    </row>
    <row r="9" spans="1:9" x14ac:dyDescent="0.25">
      <c r="F9" s="169"/>
      <c r="G9" s="169"/>
      <c r="H9" s="169"/>
    </row>
    <row r="11" spans="1:9" x14ac:dyDescent="0.25">
      <c r="F11" s="89"/>
      <c r="H11" s="89"/>
    </row>
    <row r="13" spans="1:9" x14ac:dyDescent="0.25">
      <c r="G13" s="89"/>
      <c r="I13" s="89"/>
    </row>
  </sheetData>
  <mergeCells count="1">
    <mergeCell ref="A2:E2"/>
  </mergeCells>
  <pageMargins left="0.70866141732283472" right="0.70866141732283472" top="0.74803149606299213" bottom="0.74803149606299213" header="0.31496062992125984" footer="0.31496062992125984"/>
  <pageSetup paperSize="9" scale="120"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L13"/>
  <sheetViews>
    <sheetView workbookViewId="0">
      <selection activeCell="D13" sqref="D13"/>
    </sheetView>
  </sheetViews>
  <sheetFormatPr defaultRowHeight="15" x14ac:dyDescent="0.25"/>
  <cols>
    <col min="2" max="2" width="26.5703125" customWidth="1"/>
    <col min="3" max="3" width="22.140625" customWidth="1"/>
    <col min="4" max="4" width="20.42578125" customWidth="1"/>
    <col min="5" max="5" width="20.28515625" customWidth="1"/>
    <col min="6" max="6" width="19.7109375" customWidth="1"/>
  </cols>
  <sheetData>
    <row r="4" spans="2:12" ht="52.5" customHeight="1" x14ac:dyDescent="0.25">
      <c r="B4" s="192" t="s">
        <v>189</v>
      </c>
      <c r="C4" s="192"/>
      <c r="D4" s="192"/>
      <c r="E4" s="192"/>
      <c r="F4" s="192"/>
    </row>
    <row r="6" spans="2:12" ht="15.75" thickBot="1" x14ac:dyDescent="0.3"/>
    <row r="7" spans="2:12" ht="15.75" x14ac:dyDescent="0.25">
      <c r="B7" s="212" t="s">
        <v>160</v>
      </c>
      <c r="C7" s="214" t="s">
        <v>161</v>
      </c>
      <c r="D7" s="214"/>
      <c r="E7" s="214"/>
      <c r="F7" s="215"/>
    </row>
    <row r="8" spans="2:12" ht="16.5" thickBot="1" x14ac:dyDescent="0.3">
      <c r="B8" s="213"/>
      <c r="C8" s="96">
        <v>2023</v>
      </c>
      <c r="D8" s="96">
        <v>2024</v>
      </c>
      <c r="E8" s="96" t="s">
        <v>162</v>
      </c>
      <c r="F8" s="97" t="s">
        <v>153</v>
      </c>
    </row>
    <row r="9" spans="2:12" ht="15.75" x14ac:dyDescent="0.25">
      <c r="B9" s="94" t="s">
        <v>190</v>
      </c>
      <c r="C9" s="95">
        <v>0</v>
      </c>
      <c r="D9" s="95">
        <v>0</v>
      </c>
      <c r="E9" s="95" t="s">
        <v>82</v>
      </c>
      <c r="F9" s="185" t="s">
        <v>82</v>
      </c>
    </row>
    <row r="10" spans="2:12" ht="15.75" x14ac:dyDescent="0.25">
      <c r="B10" s="91" t="s">
        <v>191</v>
      </c>
      <c r="C10" s="90">
        <v>32</v>
      </c>
      <c r="D10" s="90">
        <v>25</v>
      </c>
      <c r="E10" s="90">
        <v>-7</v>
      </c>
      <c r="F10" s="186" t="s">
        <v>261</v>
      </c>
    </row>
    <row r="11" spans="2:12" ht="15.75" x14ac:dyDescent="0.25">
      <c r="B11" s="91" t="s">
        <v>192</v>
      </c>
      <c r="C11" s="90">
        <v>0</v>
      </c>
      <c r="D11" s="90">
        <v>0</v>
      </c>
      <c r="E11" s="90" t="s">
        <v>82</v>
      </c>
      <c r="F11" s="186" t="s">
        <v>82</v>
      </c>
    </row>
    <row r="12" spans="2:12" ht="15.75" x14ac:dyDescent="0.25">
      <c r="B12" s="91" t="s">
        <v>247</v>
      </c>
      <c r="C12" s="90">
        <v>37.298999999999999</v>
      </c>
      <c r="D12" s="90">
        <v>22.399000000000001</v>
      </c>
      <c r="E12" s="90">
        <v>-14.9</v>
      </c>
      <c r="F12" s="186" t="s">
        <v>262</v>
      </c>
    </row>
    <row r="13" spans="2:12" ht="16.5" thickBot="1" x14ac:dyDescent="0.3">
      <c r="B13" s="92" t="s">
        <v>193</v>
      </c>
      <c r="C13" s="93">
        <v>16.343</v>
      </c>
      <c r="D13" s="93">
        <v>19.344000000000001</v>
      </c>
      <c r="E13" s="93">
        <v>7.5430000000000001</v>
      </c>
      <c r="F13" s="187" t="s">
        <v>263</v>
      </c>
      <c r="J13" s="157"/>
      <c r="K13" s="157"/>
      <c r="L13" s="157"/>
    </row>
  </sheetData>
  <mergeCells count="3">
    <mergeCell ref="B7:B8"/>
    <mergeCell ref="C7:F7"/>
    <mergeCell ref="B4:F4"/>
  </mergeCells>
  <pageMargins left="0.7" right="0.7" top="0.75" bottom="0.75" header="0.3" footer="0.3"/>
  <pageSetup paperSize="9" orientation="landscape" r:id="rId1"/>
  <ignoredErrors>
    <ignoredError sqref="F12:F13 F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3:E14"/>
  <sheetViews>
    <sheetView zoomScaleNormal="100" zoomScaleSheetLayoutView="96" workbookViewId="0">
      <selection activeCell="H16" sqref="H16"/>
    </sheetView>
  </sheetViews>
  <sheetFormatPr defaultRowHeight="15" x14ac:dyDescent="0.25"/>
  <cols>
    <col min="2" max="2" width="36.140625" customWidth="1"/>
    <col min="3" max="3" width="16.85546875" customWidth="1"/>
    <col min="4" max="4" width="15.85546875" customWidth="1"/>
    <col min="5" max="5" width="18.7109375" customWidth="1"/>
  </cols>
  <sheetData>
    <row r="3" spans="2:5" ht="66" customHeight="1" x14ac:dyDescent="0.25">
      <c r="B3" s="192" t="s">
        <v>195</v>
      </c>
      <c r="C3" s="192"/>
      <c r="D3" s="192"/>
      <c r="E3" s="192"/>
    </row>
    <row r="5" spans="2:5" ht="15.75" thickBot="1" x14ac:dyDescent="0.3"/>
    <row r="6" spans="2:5" ht="16.5" thickBot="1" x14ac:dyDescent="0.3">
      <c r="B6" s="216" t="s">
        <v>160</v>
      </c>
      <c r="C6" s="218" t="s">
        <v>163</v>
      </c>
      <c r="D6" s="219"/>
      <c r="E6" s="220"/>
    </row>
    <row r="7" spans="2:5" ht="16.5" thickBot="1" x14ac:dyDescent="0.3">
      <c r="B7" s="217"/>
      <c r="C7" s="100">
        <v>2022</v>
      </c>
      <c r="D7" s="100">
        <v>2023</v>
      </c>
      <c r="E7" s="101" t="s">
        <v>162</v>
      </c>
    </row>
    <row r="8" spans="2:5" ht="15.75" x14ac:dyDescent="0.25">
      <c r="B8" s="102" t="s">
        <v>164</v>
      </c>
      <c r="C8" s="103">
        <v>70</v>
      </c>
      <c r="D8" s="280">
        <v>60</v>
      </c>
      <c r="E8" s="174">
        <f>100-((D8*100)/C8)</f>
        <v>14.285714285714292</v>
      </c>
    </row>
    <row r="9" spans="2:5" ht="16.5" thickBot="1" x14ac:dyDescent="0.3">
      <c r="B9" s="105" t="s">
        <v>165</v>
      </c>
      <c r="C9" s="106">
        <v>70</v>
      </c>
      <c r="D9" s="282">
        <v>60</v>
      </c>
      <c r="E9" s="177">
        <f t="shared" ref="E9:E10" si="0">100-((D9*100)/C9)</f>
        <v>14.285714285714292</v>
      </c>
    </row>
    <row r="10" spans="2:5" ht="23.25" customHeight="1" thickBot="1" x14ac:dyDescent="0.3">
      <c r="B10" s="108" t="s">
        <v>166</v>
      </c>
      <c r="C10" s="109">
        <v>70</v>
      </c>
      <c r="D10" s="109">
        <v>60</v>
      </c>
      <c r="E10" s="175">
        <f t="shared" si="0"/>
        <v>14.285714285714292</v>
      </c>
    </row>
    <row r="11" spans="2:5" ht="15.75" x14ac:dyDescent="0.25">
      <c r="B11" s="107" t="s">
        <v>192</v>
      </c>
      <c r="C11" s="99" t="s">
        <v>82</v>
      </c>
      <c r="D11" s="280">
        <v>60</v>
      </c>
      <c r="E11" s="104" t="s">
        <v>82</v>
      </c>
    </row>
    <row r="12" spans="2:5" ht="15.75" x14ac:dyDescent="0.25">
      <c r="B12" s="98" t="s">
        <v>194</v>
      </c>
      <c r="C12" s="99">
        <v>70</v>
      </c>
      <c r="D12" s="281">
        <v>60</v>
      </c>
      <c r="E12" s="175">
        <f>100-((D12*100)/C12)</f>
        <v>14.285714285714292</v>
      </c>
    </row>
    <row r="13" spans="2:5" ht="16.5" thickBot="1" x14ac:dyDescent="0.3">
      <c r="B13" s="110" t="s">
        <v>193</v>
      </c>
      <c r="C13" s="99">
        <v>70</v>
      </c>
      <c r="D13" s="99">
        <v>60</v>
      </c>
      <c r="E13" s="178">
        <f t="shared" ref="E13:E14" si="1">100-((D13*100)/C13)</f>
        <v>14.285714285714292</v>
      </c>
    </row>
    <row r="14" spans="2:5" ht="16.5" thickBot="1" x14ac:dyDescent="0.3">
      <c r="B14" s="108" t="s">
        <v>167</v>
      </c>
      <c r="C14" s="109">
        <v>70</v>
      </c>
      <c r="D14" s="109">
        <v>60</v>
      </c>
      <c r="E14" s="176">
        <f t="shared" si="1"/>
        <v>14.285714285714292</v>
      </c>
    </row>
  </sheetData>
  <mergeCells count="3">
    <mergeCell ref="B6:B7"/>
    <mergeCell ref="C6:E6"/>
    <mergeCell ref="B3:E3"/>
  </mergeCells>
  <pageMargins left="0.7" right="0.7" top="0.75" bottom="0.75" header="0.3" footer="0.3"/>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B2:F28"/>
  <sheetViews>
    <sheetView workbookViewId="0">
      <selection activeCell="F7" sqref="F7"/>
    </sheetView>
  </sheetViews>
  <sheetFormatPr defaultRowHeight="15" x14ac:dyDescent="0.25"/>
  <cols>
    <col min="3" max="3" width="56.42578125" customWidth="1"/>
    <col min="4" max="4" width="14" customWidth="1"/>
    <col min="5" max="5" width="14.85546875" customWidth="1"/>
    <col min="6" max="6" width="17.5703125" style="74" customWidth="1"/>
  </cols>
  <sheetData>
    <row r="2" spans="2:6" ht="57.75" customHeight="1" x14ac:dyDescent="0.25">
      <c r="B2" s="192" t="s">
        <v>196</v>
      </c>
      <c r="C2" s="192"/>
      <c r="D2" s="192"/>
      <c r="E2" s="192"/>
      <c r="F2" s="192"/>
    </row>
    <row r="3" spans="2:6" ht="15.75" thickBot="1" x14ac:dyDescent="0.3"/>
    <row r="4" spans="2:6" ht="16.5" thickBot="1" x14ac:dyDescent="0.3">
      <c r="B4" s="221" t="s">
        <v>197</v>
      </c>
      <c r="C4" s="221" t="s">
        <v>96</v>
      </c>
      <c r="D4" s="223" t="s">
        <v>121</v>
      </c>
      <c r="E4" s="224"/>
      <c r="F4" s="225"/>
    </row>
    <row r="5" spans="2:6" ht="48" thickBot="1" x14ac:dyDescent="0.3">
      <c r="B5" s="222"/>
      <c r="C5" s="222"/>
      <c r="D5" s="153">
        <v>2023</v>
      </c>
      <c r="E5" s="153">
        <v>2024</v>
      </c>
      <c r="F5" s="112" t="s">
        <v>122</v>
      </c>
    </row>
    <row r="6" spans="2:6" ht="16.5" thickBot="1" x14ac:dyDescent="0.3">
      <c r="B6" s="41">
        <v>1</v>
      </c>
      <c r="C6" s="34">
        <v>2</v>
      </c>
      <c r="D6" s="34">
        <v>3</v>
      </c>
      <c r="E6" s="34">
        <v>4</v>
      </c>
      <c r="F6" s="34">
        <v>5</v>
      </c>
    </row>
    <row r="7" spans="2:6" ht="31.5" customHeight="1" thickBot="1" x14ac:dyDescent="0.3">
      <c r="B7" s="39">
        <v>1</v>
      </c>
      <c r="C7" s="38" t="s">
        <v>127</v>
      </c>
      <c r="D7" s="73">
        <v>1.7000000000000001E-2</v>
      </c>
      <c r="E7" s="73">
        <v>1.4999999999999999E-2</v>
      </c>
      <c r="F7" s="172">
        <v>2E-3</v>
      </c>
    </row>
    <row r="8" spans="2:6" ht="16.5" thickBot="1" x14ac:dyDescent="0.3">
      <c r="B8" s="40" t="s">
        <v>10</v>
      </c>
      <c r="C8" s="37" t="s">
        <v>123</v>
      </c>
      <c r="D8" s="34" t="s">
        <v>82</v>
      </c>
      <c r="E8" s="34" t="s">
        <v>82</v>
      </c>
      <c r="F8" s="75" t="s">
        <v>82</v>
      </c>
    </row>
    <row r="9" spans="2:6" ht="16.5" thickBot="1" x14ac:dyDescent="0.3">
      <c r="B9" s="40" t="s">
        <v>11</v>
      </c>
      <c r="C9" s="37" t="s">
        <v>124</v>
      </c>
      <c r="D9" s="34" t="s">
        <v>82</v>
      </c>
      <c r="E9" s="34" t="s">
        <v>82</v>
      </c>
      <c r="F9" s="75" t="s">
        <v>82</v>
      </c>
    </row>
    <row r="10" spans="2:6" ht="16.5" thickBot="1" x14ac:dyDescent="0.3">
      <c r="B10" s="40" t="s">
        <v>13</v>
      </c>
      <c r="C10" s="37" t="s">
        <v>125</v>
      </c>
      <c r="D10" s="34">
        <v>1.7000000000000001E-2</v>
      </c>
      <c r="E10" s="34">
        <v>1.4999999999999999E-2</v>
      </c>
      <c r="F10" s="172">
        <v>2E-3</v>
      </c>
    </row>
    <row r="11" spans="2:6" ht="16.5" thickBot="1" x14ac:dyDescent="0.3">
      <c r="B11" s="40" t="s">
        <v>133</v>
      </c>
      <c r="C11" s="37" t="s">
        <v>126</v>
      </c>
      <c r="D11" s="34" t="s">
        <v>82</v>
      </c>
      <c r="E11" s="34" t="s">
        <v>82</v>
      </c>
      <c r="F11" s="75" t="s">
        <v>82</v>
      </c>
    </row>
    <row r="12" spans="2:6" ht="32.25" thickBot="1" x14ac:dyDescent="0.3">
      <c r="B12" s="39">
        <v>2</v>
      </c>
      <c r="C12" s="38" t="s">
        <v>128</v>
      </c>
      <c r="D12" s="73">
        <v>8.9999999999999993E-3</v>
      </c>
      <c r="E12" s="73">
        <v>8.0000000000000002E-3</v>
      </c>
      <c r="F12" s="172">
        <v>1E-3</v>
      </c>
    </row>
    <row r="13" spans="2:6" ht="16.5" thickBot="1" x14ac:dyDescent="0.3">
      <c r="B13" s="40" t="s">
        <v>22</v>
      </c>
      <c r="C13" s="37" t="s">
        <v>123</v>
      </c>
      <c r="D13" s="34" t="s">
        <v>82</v>
      </c>
      <c r="E13" s="34" t="s">
        <v>82</v>
      </c>
      <c r="F13" s="75" t="s">
        <v>82</v>
      </c>
    </row>
    <row r="14" spans="2:6" ht="16.5" thickBot="1" x14ac:dyDescent="0.3">
      <c r="B14" s="40" t="s">
        <v>23</v>
      </c>
      <c r="C14" s="37" t="s">
        <v>124</v>
      </c>
      <c r="D14" s="34" t="s">
        <v>82</v>
      </c>
      <c r="E14" s="34" t="s">
        <v>82</v>
      </c>
      <c r="F14" s="75" t="s">
        <v>82</v>
      </c>
    </row>
    <row r="15" spans="2:6" ht="16.5" thickBot="1" x14ac:dyDescent="0.3">
      <c r="B15" s="40" t="s">
        <v>25</v>
      </c>
      <c r="C15" s="37" t="s">
        <v>125</v>
      </c>
      <c r="D15" s="34">
        <v>8.9999999999999993E-3</v>
      </c>
      <c r="E15" s="34">
        <v>8.0000000000000002E-3</v>
      </c>
      <c r="F15" s="172">
        <v>1E-3</v>
      </c>
    </row>
    <row r="16" spans="2:6" ht="16.5" thickBot="1" x14ac:dyDescent="0.3">
      <c r="B16" s="40" t="s">
        <v>27</v>
      </c>
      <c r="C16" s="37" t="s">
        <v>126</v>
      </c>
      <c r="D16" s="34" t="s">
        <v>82</v>
      </c>
      <c r="E16" s="34" t="s">
        <v>82</v>
      </c>
      <c r="F16" s="172" t="s">
        <v>82</v>
      </c>
    </row>
    <row r="17" spans="2:6" ht="95.25" thickBot="1" x14ac:dyDescent="0.3">
      <c r="B17" s="39">
        <v>3</v>
      </c>
      <c r="C17" s="38" t="s">
        <v>129</v>
      </c>
      <c r="D17" s="73" t="s">
        <v>82</v>
      </c>
      <c r="E17" s="73" t="s">
        <v>82</v>
      </c>
      <c r="F17" s="75" t="s">
        <v>82</v>
      </c>
    </row>
    <row r="18" spans="2:6" ht="16.5" thickBot="1" x14ac:dyDescent="0.3">
      <c r="B18" s="40" t="s">
        <v>35</v>
      </c>
      <c r="C18" s="37" t="s">
        <v>123</v>
      </c>
      <c r="D18" s="73" t="s">
        <v>82</v>
      </c>
      <c r="E18" s="73" t="s">
        <v>82</v>
      </c>
      <c r="F18" s="75" t="s">
        <v>82</v>
      </c>
    </row>
    <row r="19" spans="2:6" ht="16.5" thickBot="1" x14ac:dyDescent="0.3">
      <c r="B19" s="40" t="s">
        <v>37</v>
      </c>
      <c r="C19" s="37" t="s">
        <v>124</v>
      </c>
      <c r="D19" s="73" t="s">
        <v>82</v>
      </c>
      <c r="E19" s="73" t="s">
        <v>82</v>
      </c>
      <c r="F19" s="75" t="s">
        <v>82</v>
      </c>
    </row>
    <row r="20" spans="2:6" ht="16.5" thickBot="1" x14ac:dyDescent="0.3">
      <c r="B20" s="40" t="s">
        <v>39</v>
      </c>
      <c r="C20" s="37" t="s">
        <v>125</v>
      </c>
      <c r="D20" s="73" t="s">
        <v>82</v>
      </c>
      <c r="E20" s="73" t="s">
        <v>82</v>
      </c>
      <c r="F20" s="75" t="s">
        <v>82</v>
      </c>
    </row>
    <row r="21" spans="2:6" ht="16.5" thickBot="1" x14ac:dyDescent="0.3">
      <c r="B21" s="40" t="s">
        <v>134</v>
      </c>
      <c r="C21" s="37" t="s">
        <v>126</v>
      </c>
      <c r="D21" s="73" t="s">
        <v>82</v>
      </c>
      <c r="E21" s="73" t="s">
        <v>82</v>
      </c>
      <c r="F21" s="75" t="s">
        <v>82</v>
      </c>
    </row>
    <row r="22" spans="2:6" ht="95.25" thickBot="1" x14ac:dyDescent="0.3">
      <c r="B22" s="39">
        <v>4</v>
      </c>
      <c r="C22" s="38" t="s">
        <v>130</v>
      </c>
      <c r="D22" s="73" t="s">
        <v>82</v>
      </c>
      <c r="E22" s="73" t="s">
        <v>82</v>
      </c>
      <c r="F22" s="75" t="s">
        <v>82</v>
      </c>
    </row>
    <row r="23" spans="2:6" ht="16.5" thickBot="1" x14ac:dyDescent="0.3">
      <c r="B23" s="40" t="s">
        <v>135</v>
      </c>
      <c r="C23" s="37" t="s">
        <v>123</v>
      </c>
      <c r="D23" s="73" t="s">
        <v>82</v>
      </c>
      <c r="E23" s="73" t="s">
        <v>82</v>
      </c>
      <c r="F23" s="75" t="s">
        <v>82</v>
      </c>
    </row>
    <row r="24" spans="2:6" ht="16.5" thickBot="1" x14ac:dyDescent="0.3">
      <c r="B24" s="40" t="s">
        <v>136</v>
      </c>
      <c r="C24" s="37" t="s">
        <v>124</v>
      </c>
      <c r="D24" s="73" t="s">
        <v>82</v>
      </c>
      <c r="E24" s="73" t="s">
        <v>82</v>
      </c>
      <c r="F24" s="75" t="s">
        <v>82</v>
      </c>
    </row>
    <row r="25" spans="2:6" ht="16.5" thickBot="1" x14ac:dyDescent="0.3">
      <c r="B25" s="40" t="s">
        <v>137</v>
      </c>
      <c r="C25" s="37" t="s">
        <v>125</v>
      </c>
      <c r="D25" s="73" t="s">
        <v>82</v>
      </c>
      <c r="E25" s="73" t="s">
        <v>82</v>
      </c>
      <c r="F25" s="75" t="s">
        <v>82</v>
      </c>
    </row>
    <row r="26" spans="2:6" ht="16.5" thickBot="1" x14ac:dyDescent="0.3">
      <c r="B26" s="40" t="s">
        <v>138</v>
      </c>
      <c r="C26" s="37" t="s">
        <v>126</v>
      </c>
      <c r="D26" s="73" t="s">
        <v>82</v>
      </c>
      <c r="E26" s="73" t="s">
        <v>82</v>
      </c>
      <c r="F26" s="75" t="s">
        <v>82</v>
      </c>
    </row>
    <row r="27" spans="2:6" ht="63.75" thickBot="1" x14ac:dyDescent="0.3">
      <c r="B27" s="40">
        <v>5</v>
      </c>
      <c r="C27" s="36" t="s">
        <v>132</v>
      </c>
      <c r="D27" s="34">
        <v>0</v>
      </c>
      <c r="E27" s="34">
        <v>0</v>
      </c>
      <c r="F27" s="75">
        <f t="shared" ref="F27:F28" si="0">E27-D27</f>
        <v>0</v>
      </c>
    </row>
    <row r="28" spans="2:6" ht="63.75" thickBot="1" x14ac:dyDescent="0.3">
      <c r="B28" s="40" t="s">
        <v>139</v>
      </c>
      <c r="C28" s="36" t="s">
        <v>131</v>
      </c>
      <c r="D28" s="34">
        <v>0</v>
      </c>
      <c r="E28" s="34">
        <v>0</v>
      </c>
      <c r="F28" s="75">
        <f t="shared" si="0"/>
        <v>0</v>
      </c>
    </row>
  </sheetData>
  <mergeCells count="4">
    <mergeCell ref="B2:F2"/>
    <mergeCell ref="B4:B5"/>
    <mergeCell ref="C4:C5"/>
    <mergeCell ref="D4:F4"/>
  </mergeCells>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pageSetUpPr fitToPage="1"/>
  </sheetPr>
  <dimension ref="B4:U10"/>
  <sheetViews>
    <sheetView zoomScale="80" zoomScaleNormal="80" workbookViewId="0">
      <selection activeCell="P10" sqref="P10:S10"/>
    </sheetView>
  </sheetViews>
  <sheetFormatPr defaultRowHeight="15" x14ac:dyDescent="0.25"/>
  <cols>
    <col min="3" max="3" width="23.5703125" customWidth="1"/>
    <col min="4" max="4" width="15.28515625" customWidth="1"/>
    <col min="5" max="5" width="15.42578125" customWidth="1"/>
    <col min="6" max="6" width="14.42578125" customWidth="1"/>
    <col min="7" max="7" width="14.28515625" customWidth="1"/>
    <col min="8" max="8" width="15.7109375" customWidth="1"/>
    <col min="9" max="9" width="11.7109375" customWidth="1"/>
    <col min="10" max="10" width="10.42578125" customWidth="1"/>
    <col min="11" max="11" width="11.42578125" customWidth="1"/>
    <col min="12" max="12" width="12.5703125" customWidth="1"/>
    <col min="13" max="13" width="13" customWidth="1"/>
    <col min="14" max="14" width="12.140625" customWidth="1"/>
    <col min="15" max="15" width="12.42578125" customWidth="1"/>
    <col min="16" max="16" width="12.28515625" customWidth="1"/>
    <col min="17" max="17" width="11.85546875" customWidth="1"/>
    <col min="18" max="18" width="12.5703125" customWidth="1"/>
    <col min="19" max="19" width="12" customWidth="1"/>
    <col min="20" max="20" width="31.7109375" customWidth="1"/>
    <col min="21" max="21" width="36.42578125" customWidth="1"/>
  </cols>
  <sheetData>
    <row r="4" spans="2:21" ht="45" customHeight="1" x14ac:dyDescent="0.25">
      <c r="B4" s="43"/>
      <c r="C4" s="43"/>
      <c r="D4" s="43"/>
      <c r="E4" s="192" t="s">
        <v>198</v>
      </c>
      <c r="F4" s="192"/>
      <c r="G4" s="192"/>
      <c r="H4" s="192"/>
      <c r="I4" s="192"/>
      <c r="J4" s="192"/>
      <c r="K4" s="192"/>
      <c r="L4" s="192"/>
      <c r="M4" s="192"/>
      <c r="N4" s="192"/>
      <c r="O4" s="192"/>
      <c r="P4" s="192"/>
      <c r="Q4" s="192"/>
      <c r="R4" s="43"/>
      <c r="S4" s="43"/>
      <c r="T4" s="43"/>
      <c r="U4" s="43"/>
    </row>
    <row r="5" spans="2:21" ht="15.75" thickBot="1" x14ac:dyDescent="0.3"/>
    <row r="6" spans="2:21" ht="79.5" customHeight="1" x14ac:dyDescent="0.25">
      <c r="B6" s="221" t="s">
        <v>71</v>
      </c>
      <c r="C6" s="221" t="s">
        <v>140</v>
      </c>
      <c r="D6" s="227" t="s">
        <v>141</v>
      </c>
      <c r="E6" s="228"/>
      <c r="F6" s="228"/>
      <c r="G6" s="229"/>
      <c r="H6" s="227" t="s">
        <v>142</v>
      </c>
      <c r="I6" s="228"/>
      <c r="J6" s="228"/>
      <c r="K6" s="229"/>
      <c r="L6" s="227" t="s">
        <v>143</v>
      </c>
      <c r="M6" s="228"/>
      <c r="N6" s="228"/>
      <c r="O6" s="229"/>
      <c r="P6" s="227" t="s">
        <v>144</v>
      </c>
      <c r="Q6" s="228"/>
      <c r="R6" s="228"/>
      <c r="S6" s="229"/>
      <c r="T6" s="221" t="s">
        <v>145</v>
      </c>
      <c r="U6" s="221" t="s">
        <v>146</v>
      </c>
    </row>
    <row r="7" spans="2:21" ht="33" customHeight="1" thickBot="1" x14ac:dyDescent="0.3">
      <c r="B7" s="226"/>
      <c r="C7" s="226"/>
      <c r="D7" s="230"/>
      <c r="E7" s="231"/>
      <c r="F7" s="231"/>
      <c r="G7" s="232"/>
      <c r="H7" s="230"/>
      <c r="I7" s="231"/>
      <c r="J7" s="231"/>
      <c r="K7" s="232"/>
      <c r="L7" s="230"/>
      <c r="M7" s="231"/>
      <c r="N7" s="231"/>
      <c r="O7" s="232"/>
      <c r="P7" s="230"/>
      <c r="Q7" s="231"/>
      <c r="R7" s="231"/>
      <c r="S7" s="232"/>
      <c r="T7" s="226"/>
      <c r="U7" s="226"/>
    </row>
    <row r="8" spans="2:21" ht="123.75" customHeight="1" thickBot="1" x14ac:dyDescent="0.3">
      <c r="B8" s="222"/>
      <c r="C8" s="222"/>
      <c r="D8" s="101" t="s">
        <v>147</v>
      </c>
      <c r="E8" s="101" t="s">
        <v>148</v>
      </c>
      <c r="F8" s="101" t="s">
        <v>149</v>
      </c>
      <c r="G8" s="101" t="s">
        <v>150</v>
      </c>
      <c r="H8" s="101" t="s">
        <v>147</v>
      </c>
      <c r="I8" s="101" t="s">
        <v>148</v>
      </c>
      <c r="J8" s="101" t="s">
        <v>149</v>
      </c>
      <c r="K8" s="101" t="s">
        <v>150</v>
      </c>
      <c r="L8" s="101" t="s">
        <v>147</v>
      </c>
      <c r="M8" s="101" t="s">
        <v>148</v>
      </c>
      <c r="N8" s="101" t="s">
        <v>149</v>
      </c>
      <c r="O8" s="101" t="s">
        <v>150</v>
      </c>
      <c r="P8" s="101" t="s">
        <v>147</v>
      </c>
      <c r="Q8" s="101" t="s">
        <v>148</v>
      </c>
      <c r="R8" s="101" t="s">
        <v>149</v>
      </c>
      <c r="S8" s="101" t="s">
        <v>150</v>
      </c>
      <c r="T8" s="222"/>
      <c r="U8" s="222"/>
    </row>
    <row r="9" spans="2:21" ht="16.5" thickBot="1" x14ac:dyDescent="0.3">
      <c r="B9" s="111">
        <v>1</v>
      </c>
      <c r="C9" s="101">
        <v>2</v>
      </c>
      <c r="D9" s="101">
        <v>3</v>
      </c>
      <c r="E9" s="101">
        <v>4</v>
      </c>
      <c r="F9" s="101">
        <v>5</v>
      </c>
      <c r="G9" s="101">
        <v>6</v>
      </c>
      <c r="H9" s="101">
        <v>7</v>
      </c>
      <c r="I9" s="101">
        <v>8</v>
      </c>
      <c r="J9" s="101">
        <v>9</v>
      </c>
      <c r="K9" s="101">
        <v>10</v>
      </c>
      <c r="L9" s="101">
        <v>11</v>
      </c>
      <c r="M9" s="101">
        <v>12</v>
      </c>
      <c r="N9" s="101">
        <v>13</v>
      </c>
      <c r="O9" s="101">
        <v>14</v>
      </c>
      <c r="P9" s="101">
        <v>15</v>
      </c>
      <c r="Q9" s="101">
        <v>16</v>
      </c>
      <c r="R9" s="101">
        <v>17</v>
      </c>
      <c r="S9" s="101">
        <v>18</v>
      </c>
      <c r="T9" s="101">
        <v>19</v>
      </c>
      <c r="U9" s="101">
        <v>20</v>
      </c>
    </row>
    <row r="10" spans="2:21" ht="66" customHeight="1" thickBot="1" x14ac:dyDescent="0.3">
      <c r="B10" s="35">
        <v>1</v>
      </c>
      <c r="C10" s="42" t="s">
        <v>215</v>
      </c>
      <c r="D10" s="233">
        <v>1.4999999999999999E-2</v>
      </c>
      <c r="E10" s="234"/>
      <c r="F10" s="234"/>
      <c r="G10" s="235"/>
      <c r="H10" s="233">
        <v>8.0000000000000002E-3</v>
      </c>
      <c r="I10" s="234"/>
      <c r="J10" s="234"/>
      <c r="K10" s="235"/>
      <c r="L10" s="233">
        <v>0</v>
      </c>
      <c r="M10" s="234"/>
      <c r="N10" s="234"/>
      <c r="O10" s="235"/>
      <c r="P10" s="233">
        <v>0</v>
      </c>
      <c r="Q10" s="234"/>
      <c r="R10" s="234"/>
      <c r="S10" s="235"/>
      <c r="T10" s="34">
        <v>0</v>
      </c>
      <c r="U10" s="34">
        <v>0</v>
      </c>
    </row>
  </sheetData>
  <mergeCells count="13">
    <mergeCell ref="D10:G10"/>
    <mergeCell ref="H10:K10"/>
    <mergeCell ref="L10:O10"/>
    <mergeCell ref="P10:S10"/>
    <mergeCell ref="T6:T8"/>
    <mergeCell ref="U6:U8"/>
    <mergeCell ref="E4:Q4"/>
    <mergeCell ref="B6:B8"/>
    <mergeCell ref="C6:C8"/>
    <mergeCell ref="D6:G7"/>
    <mergeCell ref="H6:K7"/>
    <mergeCell ref="L6:O7"/>
    <mergeCell ref="P6:S7"/>
  </mergeCells>
  <pageMargins left="0.31496062992125984" right="0.31496062992125984" top="0.35433070866141736" bottom="0.35433070866141736" header="0.31496062992125984" footer="0.31496062992125984"/>
  <pageSetup paperSize="9" scale="4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pageSetUpPr fitToPage="1"/>
  </sheetPr>
  <dimension ref="A3:Q31"/>
  <sheetViews>
    <sheetView workbookViewId="0">
      <selection activeCell="J7" sqref="J7"/>
    </sheetView>
  </sheetViews>
  <sheetFormatPr defaultRowHeight="15" x14ac:dyDescent="0.25"/>
  <cols>
    <col min="1" max="1" width="5.42578125" customWidth="1"/>
    <col min="2" max="2" width="35" style="53" customWidth="1"/>
    <col min="3" max="3" width="27.7109375" style="4" customWidth="1"/>
    <col min="4" max="4" width="33" style="4" customWidth="1"/>
  </cols>
  <sheetData>
    <row r="3" spans="1:17" ht="128.25" customHeight="1" x14ac:dyDescent="0.25">
      <c r="B3" s="192" t="s">
        <v>168</v>
      </c>
      <c r="C3" s="192"/>
      <c r="D3" s="192"/>
      <c r="E3" s="51"/>
      <c r="F3" s="51"/>
      <c r="G3" s="51"/>
      <c r="H3" s="51"/>
      <c r="I3" s="51"/>
      <c r="J3" s="51"/>
      <c r="K3" s="51"/>
      <c r="L3" s="51"/>
      <c r="M3" s="51"/>
      <c r="N3" s="51"/>
      <c r="O3" s="51"/>
      <c r="P3" s="51"/>
      <c r="Q3" s="51"/>
    </row>
    <row r="4" spans="1:17" ht="14.25" customHeight="1" x14ac:dyDescent="0.25"/>
    <row r="5" spans="1:17" hidden="1" x14ac:dyDescent="0.25"/>
    <row r="6" spans="1:17" ht="51" customHeight="1" x14ac:dyDescent="0.25">
      <c r="A6" s="160" t="s">
        <v>0</v>
      </c>
      <c r="B6" s="160" t="s">
        <v>234</v>
      </c>
      <c r="C6" s="160" t="s">
        <v>235</v>
      </c>
      <c r="D6" s="160" t="s">
        <v>216</v>
      </c>
    </row>
    <row r="7" spans="1:17" x14ac:dyDescent="0.25">
      <c r="A7" s="161">
        <v>1</v>
      </c>
      <c r="B7" s="162" t="s">
        <v>217</v>
      </c>
      <c r="C7" s="159">
        <v>1</v>
      </c>
      <c r="D7" s="164">
        <v>0</v>
      </c>
    </row>
    <row r="8" spans="1:17" x14ac:dyDescent="0.25">
      <c r="A8" s="161">
        <v>2</v>
      </c>
      <c r="B8" s="162" t="s">
        <v>218</v>
      </c>
      <c r="C8" s="163">
        <v>0.63</v>
      </c>
      <c r="D8" s="164">
        <v>0</v>
      </c>
    </row>
    <row r="9" spans="1:17" x14ac:dyDescent="0.25">
      <c r="A9" s="161">
        <v>3</v>
      </c>
      <c r="B9" s="162" t="s">
        <v>219</v>
      </c>
      <c r="C9" s="159">
        <v>1</v>
      </c>
      <c r="D9" s="164">
        <v>0</v>
      </c>
    </row>
    <row r="10" spans="1:17" x14ac:dyDescent="0.25">
      <c r="A10" s="161">
        <v>4</v>
      </c>
      <c r="B10" s="162" t="s">
        <v>220</v>
      </c>
      <c r="C10" s="163">
        <v>2</v>
      </c>
      <c r="D10" s="164">
        <v>0</v>
      </c>
    </row>
    <row r="11" spans="1:17" x14ac:dyDescent="0.25">
      <c r="A11" s="161">
        <v>5</v>
      </c>
      <c r="B11" s="162" t="s">
        <v>221</v>
      </c>
      <c r="C11" s="163">
        <v>0.63</v>
      </c>
      <c r="D11" s="164">
        <v>0</v>
      </c>
    </row>
    <row r="12" spans="1:17" x14ac:dyDescent="0.25">
      <c r="A12" s="161">
        <v>6</v>
      </c>
      <c r="B12" s="162" t="s">
        <v>222</v>
      </c>
      <c r="C12" s="163">
        <v>0.63</v>
      </c>
      <c r="D12" s="164">
        <v>0</v>
      </c>
    </row>
    <row r="13" spans="1:17" x14ac:dyDescent="0.25">
      <c r="A13" s="161">
        <v>7</v>
      </c>
      <c r="B13" s="162" t="s">
        <v>224</v>
      </c>
      <c r="C13" s="163">
        <v>1.26</v>
      </c>
      <c r="D13" s="164">
        <v>0</v>
      </c>
    </row>
    <row r="14" spans="1:17" x14ac:dyDescent="0.25">
      <c r="A14" s="161">
        <v>8</v>
      </c>
      <c r="B14" s="162" t="s">
        <v>225</v>
      </c>
      <c r="C14" s="163">
        <v>1.26</v>
      </c>
      <c r="D14" s="164">
        <v>0</v>
      </c>
    </row>
    <row r="15" spans="1:17" x14ac:dyDescent="0.25">
      <c r="A15" s="161">
        <v>9</v>
      </c>
      <c r="B15" s="162" t="s">
        <v>226</v>
      </c>
      <c r="C15" s="163">
        <v>0.8</v>
      </c>
      <c r="D15" s="164">
        <v>0</v>
      </c>
    </row>
    <row r="16" spans="1:17" x14ac:dyDescent="0.25">
      <c r="A16" s="161">
        <v>10</v>
      </c>
      <c r="B16" s="162" t="s">
        <v>227</v>
      </c>
      <c r="C16" s="163">
        <v>0.25</v>
      </c>
      <c r="D16" s="164">
        <v>0</v>
      </c>
    </row>
    <row r="17" spans="1:4" x14ac:dyDescent="0.25">
      <c r="A17" s="161">
        <v>11</v>
      </c>
      <c r="B17" s="162" t="s">
        <v>228</v>
      </c>
      <c r="C17" s="163">
        <v>3.2</v>
      </c>
      <c r="D17" s="164">
        <v>0</v>
      </c>
    </row>
    <row r="18" spans="1:4" x14ac:dyDescent="0.25">
      <c r="A18" s="161">
        <v>12</v>
      </c>
      <c r="B18" s="162" t="s">
        <v>229</v>
      </c>
      <c r="C18" s="163">
        <v>3.2</v>
      </c>
      <c r="D18" s="164">
        <v>0</v>
      </c>
    </row>
    <row r="19" spans="1:4" x14ac:dyDescent="0.25">
      <c r="A19" s="161">
        <v>13</v>
      </c>
      <c r="B19" s="162" t="s">
        <v>230</v>
      </c>
      <c r="C19" s="163">
        <v>3.2</v>
      </c>
      <c r="D19" s="164">
        <v>0</v>
      </c>
    </row>
    <row r="20" spans="1:4" x14ac:dyDescent="0.25">
      <c r="A20" s="161">
        <v>14</v>
      </c>
      <c r="B20" s="162" t="s">
        <v>231</v>
      </c>
      <c r="C20" s="163">
        <v>0.65</v>
      </c>
      <c r="D20" s="164">
        <v>0</v>
      </c>
    </row>
    <row r="21" spans="1:4" x14ac:dyDescent="0.25">
      <c r="A21" s="161">
        <v>15</v>
      </c>
      <c r="B21" s="162" t="s">
        <v>232</v>
      </c>
      <c r="C21" s="163">
        <v>0.5</v>
      </c>
      <c r="D21" s="164">
        <v>0</v>
      </c>
    </row>
    <row r="22" spans="1:4" x14ac:dyDescent="0.25">
      <c r="A22" s="161">
        <v>16</v>
      </c>
      <c r="B22" s="162" t="s">
        <v>233</v>
      </c>
      <c r="C22" s="163">
        <v>0.63</v>
      </c>
      <c r="D22" s="164">
        <v>0</v>
      </c>
    </row>
    <row r="23" spans="1:4" x14ac:dyDescent="0.25">
      <c r="A23" s="161">
        <v>17</v>
      </c>
      <c r="B23" s="162" t="s">
        <v>245</v>
      </c>
      <c r="C23" s="170">
        <v>1</v>
      </c>
      <c r="D23" s="164">
        <v>0</v>
      </c>
    </row>
    <row r="24" spans="1:4" x14ac:dyDescent="0.25">
      <c r="A24" s="161">
        <v>18</v>
      </c>
      <c r="B24" s="162" t="s">
        <v>223</v>
      </c>
      <c r="C24" s="159">
        <v>1.6</v>
      </c>
      <c r="D24" s="164">
        <v>0</v>
      </c>
    </row>
    <row r="25" spans="1:4" x14ac:dyDescent="0.25">
      <c r="A25" s="161">
        <v>19</v>
      </c>
      <c r="B25" s="162" t="s">
        <v>246</v>
      </c>
      <c r="C25" s="159">
        <v>2</v>
      </c>
      <c r="D25" s="164">
        <v>0</v>
      </c>
    </row>
    <row r="26" spans="1:4" x14ac:dyDescent="0.25">
      <c r="A26" s="161">
        <v>20</v>
      </c>
      <c r="B26" s="162" t="s">
        <v>248</v>
      </c>
      <c r="C26" s="159">
        <v>2</v>
      </c>
      <c r="D26" s="164">
        <v>0</v>
      </c>
    </row>
    <row r="27" spans="1:4" x14ac:dyDescent="0.25">
      <c r="A27" s="161">
        <v>21</v>
      </c>
      <c r="B27" s="162" t="s">
        <v>249</v>
      </c>
      <c r="C27" s="179">
        <v>0.25</v>
      </c>
      <c r="D27" s="164">
        <v>0</v>
      </c>
    </row>
    <row r="28" spans="1:4" x14ac:dyDescent="0.25">
      <c r="A28" s="161">
        <v>22</v>
      </c>
      <c r="B28" s="162" t="s">
        <v>250</v>
      </c>
      <c r="C28" s="159">
        <v>0.4</v>
      </c>
      <c r="D28" s="164">
        <v>0</v>
      </c>
    </row>
    <row r="29" spans="1:4" x14ac:dyDescent="0.25">
      <c r="A29" s="161">
        <v>23</v>
      </c>
      <c r="B29" s="162" t="s">
        <v>251</v>
      </c>
      <c r="C29" s="159">
        <v>0.4</v>
      </c>
      <c r="D29" s="164">
        <v>0</v>
      </c>
    </row>
    <row r="30" spans="1:4" x14ac:dyDescent="0.25">
      <c r="A30" s="161">
        <v>24</v>
      </c>
      <c r="B30" s="162" t="s">
        <v>252</v>
      </c>
      <c r="C30" s="159">
        <v>0.4</v>
      </c>
      <c r="D30" s="164">
        <v>0</v>
      </c>
    </row>
    <row r="31" spans="1:4" x14ac:dyDescent="0.25">
      <c r="A31" s="161">
        <v>25</v>
      </c>
      <c r="B31" s="162" t="s">
        <v>253</v>
      </c>
      <c r="C31" s="159">
        <v>2</v>
      </c>
      <c r="D31" s="164">
        <v>0</v>
      </c>
    </row>
  </sheetData>
  <mergeCells count="1">
    <mergeCell ref="B3:D3"/>
  </mergeCells>
  <phoneticPr fontId="30" type="noConversion"/>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U20"/>
  <sheetViews>
    <sheetView view="pageBreakPreview" zoomScale="90" zoomScaleNormal="80" zoomScaleSheetLayoutView="90" workbookViewId="0">
      <selection activeCell="M9" sqref="M9"/>
    </sheetView>
  </sheetViews>
  <sheetFormatPr defaultRowHeight="15" x14ac:dyDescent="0.25"/>
  <cols>
    <col min="1" max="1" width="9.140625" style="22"/>
    <col min="2" max="2" width="31.140625" style="22" customWidth="1"/>
    <col min="3" max="3" width="11" style="22" customWidth="1"/>
    <col min="4" max="4" width="9.140625" style="22"/>
    <col min="5" max="5" width="12" style="22" customWidth="1"/>
    <col min="6" max="6" width="10.28515625" style="22" customWidth="1"/>
    <col min="7" max="7" width="11.7109375" style="22" customWidth="1"/>
    <col min="8" max="8" width="10.42578125" style="22" customWidth="1"/>
    <col min="9" max="10" width="9.140625" style="22"/>
    <col min="11" max="11" width="9.5703125" style="22" bestFit="1" customWidth="1"/>
    <col min="12" max="13" width="9.140625" style="22"/>
    <col min="14" max="14" width="9.5703125" style="22" bestFit="1" customWidth="1"/>
    <col min="15" max="16" width="9.140625" style="22"/>
    <col min="17" max="17" width="10.28515625" style="22" customWidth="1"/>
    <col min="18" max="19" width="9.140625" style="22"/>
    <col min="20" max="21" width="9.140625" style="25"/>
    <col min="22" max="16384" width="9.140625" style="22"/>
  </cols>
  <sheetData>
    <row r="1" spans="1:21" x14ac:dyDescent="0.25">
      <c r="A1" s="21"/>
      <c r="B1" s="21"/>
      <c r="C1" s="21"/>
      <c r="D1" s="21"/>
      <c r="E1" s="21"/>
      <c r="F1" s="21"/>
      <c r="G1" s="21"/>
      <c r="H1" s="21"/>
      <c r="I1" s="21"/>
      <c r="J1" s="21"/>
      <c r="K1" s="21"/>
      <c r="L1" s="21"/>
      <c r="M1" s="21"/>
      <c r="N1" s="21"/>
      <c r="O1" s="21"/>
      <c r="P1" s="21"/>
      <c r="Q1" s="21"/>
      <c r="R1" s="21"/>
      <c r="S1" s="21"/>
    </row>
    <row r="2" spans="1:21" x14ac:dyDescent="0.25">
      <c r="A2" s="21"/>
      <c r="B2" s="21"/>
      <c r="C2" s="21"/>
      <c r="D2" s="21"/>
      <c r="E2" s="21"/>
      <c r="F2" s="21"/>
      <c r="G2" s="21"/>
      <c r="H2" s="21"/>
      <c r="I2" s="21"/>
      <c r="J2" s="21"/>
      <c r="K2" s="21"/>
      <c r="L2" s="21"/>
      <c r="M2" s="21"/>
      <c r="N2" s="21"/>
      <c r="O2" s="21"/>
      <c r="P2" s="21"/>
      <c r="Q2" s="21"/>
      <c r="R2" s="21"/>
      <c r="S2" s="21"/>
    </row>
    <row r="3" spans="1:21" ht="15.75" x14ac:dyDescent="0.25">
      <c r="A3" s="21"/>
      <c r="B3" s="44"/>
      <c r="C3" s="240" t="s">
        <v>199</v>
      </c>
      <c r="D3" s="240"/>
      <c r="E3" s="240"/>
      <c r="F3" s="240"/>
      <c r="G3" s="240"/>
      <c r="H3" s="240"/>
      <c r="I3" s="240"/>
      <c r="J3" s="240"/>
      <c r="K3" s="240"/>
      <c r="L3" s="240"/>
      <c r="M3" s="240"/>
      <c r="N3" s="240"/>
      <c r="O3" s="21"/>
      <c r="P3" s="21"/>
      <c r="Q3" s="21"/>
      <c r="R3" s="21"/>
      <c r="S3" s="21"/>
    </row>
    <row r="4" spans="1:21" ht="15.75" thickBot="1" x14ac:dyDescent="0.3">
      <c r="A4" s="21"/>
      <c r="B4" s="21"/>
      <c r="C4" s="21"/>
      <c r="D4" s="21"/>
      <c r="E4" s="21"/>
      <c r="F4" s="21"/>
      <c r="G4" s="21"/>
      <c r="H4" s="21"/>
      <c r="I4" s="21"/>
      <c r="J4" s="21"/>
      <c r="K4" s="21"/>
      <c r="L4" s="21"/>
      <c r="M4" s="21"/>
      <c r="N4" s="21"/>
      <c r="O4" s="21"/>
      <c r="P4" s="21"/>
      <c r="Q4" s="21"/>
      <c r="R4" s="21"/>
      <c r="S4" s="21"/>
    </row>
    <row r="5" spans="1:21" ht="15.75" thickBot="1" x14ac:dyDescent="0.3">
      <c r="A5" s="241" t="s">
        <v>188</v>
      </c>
      <c r="B5" s="244" t="s">
        <v>96</v>
      </c>
      <c r="C5" s="247" t="s">
        <v>97</v>
      </c>
      <c r="D5" s="248"/>
      <c r="E5" s="248"/>
      <c r="F5" s="248"/>
      <c r="G5" s="248"/>
      <c r="H5" s="248"/>
      <c r="I5" s="248"/>
      <c r="J5" s="248"/>
      <c r="K5" s="248"/>
      <c r="L5" s="248"/>
      <c r="M5" s="248"/>
      <c r="N5" s="248"/>
      <c r="O5" s="248"/>
      <c r="P5" s="248"/>
      <c r="Q5" s="249"/>
      <c r="R5" s="236" t="s">
        <v>98</v>
      </c>
      <c r="S5" s="237"/>
    </row>
    <row r="6" spans="1:21" ht="15.75" thickBot="1" x14ac:dyDescent="0.3">
      <c r="A6" s="242"/>
      <c r="B6" s="245"/>
      <c r="C6" s="247" t="s">
        <v>99</v>
      </c>
      <c r="D6" s="248"/>
      <c r="E6" s="249"/>
      <c r="F6" s="247" t="s">
        <v>100</v>
      </c>
      <c r="G6" s="248"/>
      <c r="H6" s="249"/>
      <c r="I6" s="247" t="s">
        <v>101</v>
      </c>
      <c r="J6" s="248"/>
      <c r="K6" s="249"/>
      <c r="L6" s="247" t="s">
        <v>102</v>
      </c>
      <c r="M6" s="248"/>
      <c r="N6" s="249"/>
      <c r="O6" s="247" t="s">
        <v>103</v>
      </c>
      <c r="P6" s="248"/>
      <c r="Q6" s="249"/>
      <c r="R6" s="238"/>
      <c r="S6" s="239"/>
    </row>
    <row r="7" spans="1:21" ht="90.75" thickBot="1" x14ac:dyDescent="0.3">
      <c r="A7" s="243"/>
      <c r="B7" s="246"/>
      <c r="C7" s="154" t="s">
        <v>254</v>
      </c>
      <c r="D7" s="154" t="s">
        <v>264</v>
      </c>
      <c r="E7" s="23" t="s">
        <v>104</v>
      </c>
      <c r="F7" s="154" t="s">
        <v>254</v>
      </c>
      <c r="G7" s="154" t="s">
        <v>264</v>
      </c>
      <c r="H7" s="23" t="s">
        <v>104</v>
      </c>
      <c r="I7" s="154" t="s">
        <v>254</v>
      </c>
      <c r="J7" s="154" t="s">
        <v>264</v>
      </c>
      <c r="K7" s="23" t="s">
        <v>104</v>
      </c>
      <c r="L7" s="154" t="s">
        <v>254</v>
      </c>
      <c r="M7" s="154" t="s">
        <v>264</v>
      </c>
      <c r="N7" s="23" t="s">
        <v>104</v>
      </c>
      <c r="O7" s="154" t="s">
        <v>254</v>
      </c>
      <c r="P7" s="154" t="s">
        <v>264</v>
      </c>
      <c r="Q7" s="23" t="s">
        <v>104</v>
      </c>
      <c r="R7" s="154" t="s">
        <v>254</v>
      </c>
      <c r="S7" s="154" t="s">
        <v>264</v>
      </c>
      <c r="U7" s="26"/>
    </row>
    <row r="8" spans="1:21" ht="15.75" thickBot="1" x14ac:dyDescent="0.3">
      <c r="A8" s="27">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row>
    <row r="9" spans="1:21" ht="45.75" thickBot="1" x14ac:dyDescent="0.3">
      <c r="A9" s="28">
        <v>1</v>
      </c>
      <c r="B9" s="29" t="s">
        <v>105</v>
      </c>
      <c r="C9" s="30">
        <v>5</v>
      </c>
      <c r="D9" s="30">
        <v>0</v>
      </c>
      <c r="E9" s="188" t="s">
        <v>82</v>
      </c>
      <c r="F9" s="30">
        <v>3</v>
      </c>
      <c r="G9" s="30">
        <v>12</v>
      </c>
      <c r="H9" s="180">
        <v>3</v>
      </c>
      <c r="I9" s="30">
        <v>0</v>
      </c>
      <c r="J9" s="30">
        <v>0</v>
      </c>
      <c r="K9" s="46" t="s">
        <v>82</v>
      </c>
      <c r="L9" s="30">
        <v>0</v>
      </c>
      <c r="M9" s="30">
        <v>0</v>
      </c>
      <c r="N9" s="188" t="s">
        <v>82</v>
      </c>
      <c r="O9" s="30">
        <v>0</v>
      </c>
      <c r="P9" s="30">
        <v>0</v>
      </c>
      <c r="Q9" s="46" t="s">
        <v>82</v>
      </c>
      <c r="R9" s="46">
        <f>C9+F9+I9+L9+O9</f>
        <v>8</v>
      </c>
      <c r="S9" s="30">
        <f>D9+G9+J9+M9+P9</f>
        <v>12</v>
      </c>
    </row>
    <row r="10" spans="1:21" ht="105.75" thickBot="1" x14ac:dyDescent="0.3">
      <c r="A10" s="28">
        <v>2</v>
      </c>
      <c r="B10" s="24" t="s">
        <v>106</v>
      </c>
      <c r="C10" s="30">
        <v>5</v>
      </c>
      <c r="D10" s="30">
        <v>0</v>
      </c>
      <c r="E10" s="188" t="s">
        <v>82</v>
      </c>
      <c r="F10" s="30">
        <v>3</v>
      </c>
      <c r="G10" s="30">
        <v>12</v>
      </c>
      <c r="H10" s="180">
        <v>3</v>
      </c>
      <c r="I10" s="30">
        <v>0</v>
      </c>
      <c r="J10" s="30">
        <v>0</v>
      </c>
      <c r="K10" s="46" t="s">
        <v>82</v>
      </c>
      <c r="L10" s="30">
        <v>0</v>
      </c>
      <c r="M10" s="30">
        <v>0</v>
      </c>
      <c r="N10" s="46" t="s">
        <v>82</v>
      </c>
      <c r="O10" s="30">
        <v>0</v>
      </c>
      <c r="P10" s="30">
        <v>0</v>
      </c>
      <c r="Q10" s="46" t="s">
        <v>82</v>
      </c>
      <c r="R10" s="46">
        <f t="shared" ref="R10:S19" si="0">C10+F10+I10+L10+O10</f>
        <v>8</v>
      </c>
      <c r="S10" s="30">
        <f t="shared" ref="S10:S11" si="1">D10+G10+J10+M10+P10</f>
        <v>12</v>
      </c>
    </row>
    <row r="11" spans="1:21" ht="165.75" thickBot="1" x14ac:dyDescent="0.3">
      <c r="A11" s="28">
        <v>3</v>
      </c>
      <c r="B11" s="24" t="s">
        <v>107</v>
      </c>
      <c r="C11" s="30">
        <v>0</v>
      </c>
      <c r="D11" s="30">
        <v>0</v>
      </c>
      <c r="E11" s="46" t="s">
        <v>82</v>
      </c>
      <c r="F11" s="30">
        <v>0</v>
      </c>
      <c r="G11" s="30">
        <v>0</v>
      </c>
      <c r="H11" s="46" t="s">
        <v>82</v>
      </c>
      <c r="I11" s="30">
        <v>0</v>
      </c>
      <c r="J11" s="30">
        <v>0</v>
      </c>
      <c r="K11" s="46" t="s">
        <v>82</v>
      </c>
      <c r="L11" s="30">
        <v>0</v>
      </c>
      <c r="M11" s="30">
        <v>0</v>
      </c>
      <c r="N11" s="46" t="s">
        <v>82</v>
      </c>
      <c r="O11" s="30">
        <v>0</v>
      </c>
      <c r="P11" s="30">
        <v>0</v>
      </c>
      <c r="Q11" s="46" t="s">
        <v>82</v>
      </c>
      <c r="R11" s="46">
        <f t="shared" si="0"/>
        <v>0</v>
      </c>
      <c r="S11" s="30">
        <f t="shared" si="1"/>
        <v>0</v>
      </c>
    </row>
    <row r="12" spans="1:21" ht="15.75" thickBot="1" x14ac:dyDescent="0.3">
      <c r="A12" s="28" t="s">
        <v>35</v>
      </c>
      <c r="B12" s="24" t="s">
        <v>108</v>
      </c>
      <c r="C12" s="30">
        <v>0</v>
      </c>
      <c r="D12" s="30">
        <v>0</v>
      </c>
      <c r="E12" s="46" t="s">
        <v>82</v>
      </c>
      <c r="F12" s="30">
        <v>0</v>
      </c>
      <c r="G12" s="30">
        <v>0</v>
      </c>
      <c r="H12" s="46" t="s">
        <v>82</v>
      </c>
      <c r="I12" s="30">
        <v>0</v>
      </c>
      <c r="J12" s="30">
        <v>0</v>
      </c>
      <c r="K12" s="46" t="s">
        <v>82</v>
      </c>
      <c r="L12" s="30">
        <v>0</v>
      </c>
      <c r="M12" s="30">
        <v>0</v>
      </c>
      <c r="N12" s="46" t="s">
        <v>82</v>
      </c>
      <c r="O12" s="30">
        <v>0</v>
      </c>
      <c r="P12" s="30">
        <v>0</v>
      </c>
      <c r="Q12" s="46" t="s">
        <v>82</v>
      </c>
      <c r="R12" s="46">
        <f t="shared" si="0"/>
        <v>0</v>
      </c>
      <c r="S12" s="30">
        <f>D12+G12+J12+M12+P12</f>
        <v>0</v>
      </c>
    </row>
    <row r="13" spans="1:21" ht="15.75" thickBot="1" x14ac:dyDescent="0.3">
      <c r="A13" s="28" t="s">
        <v>37</v>
      </c>
      <c r="B13" s="24" t="s">
        <v>109</v>
      </c>
      <c r="C13" s="30">
        <v>0</v>
      </c>
      <c r="D13" s="30">
        <v>0</v>
      </c>
      <c r="E13" s="46" t="s">
        <v>82</v>
      </c>
      <c r="F13" s="30">
        <v>0</v>
      </c>
      <c r="G13" s="30">
        <v>0</v>
      </c>
      <c r="H13" s="46" t="s">
        <v>82</v>
      </c>
      <c r="I13" s="30">
        <v>0</v>
      </c>
      <c r="J13" s="30">
        <v>0</v>
      </c>
      <c r="K13" s="46" t="s">
        <v>82</v>
      </c>
      <c r="L13" s="30">
        <v>0</v>
      </c>
      <c r="M13" s="30">
        <v>0</v>
      </c>
      <c r="N13" s="46" t="s">
        <v>82</v>
      </c>
      <c r="O13" s="30">
        <v>0</v>
      </c>
      <c r="P13" s="30">
        <v>0</v>
      </c>
      <c r="Q13" s="46" t="s">
        <v>82</v>
      </c>
      <c r="R13" s="46">
        <f t="shared" si="0"/>
        <v>0</v>
      </c>
      <c r="S13" s="30">
        <f>D13+G13+J13+M13+P13</f>
        <v>0</v>
      </c>
    </row>
    <row r="14" spans="1:21" ht="105.75" thickBot="1" x14ac:dyDescent="0.3">
      <c r="A14" s="28">
        <v>4</v>
      </c>
      <c r="B14" s="24" t="s">
        <v>110</v>
      </c>
      <c r="C14" s="30">
        <v>7</v>
      </c>
      <c r="D14" s="30">
        <v>0</v>
      </c>
      <c r="E14" s="171" t="s">
        <v>82</v>
      </c>
      <c r="F14" s="138">
        <v>10</v>
      </c>
      <c r="G14" s="138">
        <v>10</v>
      </c>
      <c r="H14" s="139" t="s">
        <v>82</v>
      </c>
      <c r="I14" s="138">
        <v>0</v>
      </c>
      <c r="J14" s="138">
        <v>0</v>
      </c>
      <c r="K14" s="139" t="s">
        <v>82</v>
      </c>
      <c r="L14" s="138">
        <v>0</v>
      </c>
      <c r="M14" s="138">
        <v>0</v>
      </c>
      <c r="N14" s="139" t="s">
        <v>82</v>
      </c>
      <c r="O14" s="138">
        <v>0</v>
      </c>
      <c r="P14" s="138">
        <v>0</v>
      </c>
      <c r="Q14" s="139" t="s">
        <v>82</v>
      </c>
      <c r="R14" s="46" t="s">
        <v>82</v>
      </c>
      <c r="S14" s="30" t="s">
        <v>82</v>
      </c>
    </row>
    <row r="15" spans="1:21" ht="75.75" thickBot="1" x14ac:dyDescent="0.3">
      <c r="A15" s="28">
        <v>5</v>
      </c>
      <c r="B15" s="24" t="s">
        <v>111</v>
      </c>
      <c r="C15" s="30">
        <v>5</v>
      </c>
      <c r="D15" s="30">
        <v>0</v>
      </c>
      <c r="E15" s="180" t="s">
        <v>82</v>
      </c>
      <c r="F15" s="138">
        <v>3</v>
      </c>
      <c r="G15" s="138">
        <v>12</v>
      </c>
      <c r="H15" s="180">
        <v>3</v>
      </c>
      <c r="I15" s="138">
        <v>0</v>
      </c>
      <c r="J15" s="138">
        <v>0</v>
      </c>
      <c r="K15" s="139" t="s">
        <v>82</v>
      </c>
      <c r="L15" s="138">
        <v>0</v>
      </c>
      <c r="M15" s="138">
        <v>0</v>
      </c>
      <c r="N15" s="139" t="s">
        <v>82</v>
      </c>
      <c r="O15" s="138">
        <v>0</v>
      </c>
      <c r="P15" s="138">
        <v>0</v>
      </c>
      <c r="Q15" s="139" t="s">
        <v>82</v>
      </c>
      <c r="R15" s="46">
        <f t="shared" si="0"/>
        <v>8</v>
      </c>
      <c r="S15" s="30">
        <f>D15+G15+J15+M15+P15</f>
        <v>12</v>
      </c>
    </row>
    <row r="16" spans="1:21" ht="75.75" thickBot="1" x14ac:dyDescent="0.3">
      <c r="A16" s="31">
        <v>6</v>
      </c>
      <c r="B16" s="32" t="s">
        <v>112</v>
      </c>
      <c r="C16" s="67">
        <v>5</v>
      </c>
      <c r="D16" s="67">
        <v>0</v>
      </c>
      <c r="E16" s="180" t="s">
        <v>82</v>
      </c>
      <c r="F16" s="140">
        <v>3</v>
      </c>
      <c r="G16" s="140">
        <v>12</v>
      </c>
      <c r="H16" s="180">
        <v>3</v>
      </c>
      <c r="I16" s="140">
        <v>0</v>
      </c>
      <c r="J16" s="140">
        <v>0</v>
      </c>
      <c r="K16" s="139" t="s">
        <v>82</v>
      </c>
      <c r="L16" s="140">
        <v>1</v>
      </c>
      <c r="M16" s="140">
        <v>1</v>
      </c>
      <c r="N16" s="181" t="s">
        <v>82</v>
      </c>
      <c r="O16" s="140">
        <v>0</v>
      </c>
      <c r="P16" s="140">
        <v>0</v>
      </c>
      <c r="Q16" s="141" t="s">
        <v>82</v>
      </c>
      <c r="R16" s="46">
        <f t="shared" si="0"/>
        <v>9</v>
      </c>
      <c r="S16" s="30">
        <f>D16+G16+J16+M16+P16</f>
        <v>13</v>
      </c>
    </row>
    <row r="17" spans="1:19" ht="150.75" thickBot="1" x14ac:dyDescent="0.3">
      <c r="A17" s="28">
        <v>7</v>
      </c>
      <c r="B17" s="24" t="s">
        <v>113</v>
      </c>
      <c r="C17" s="30">
        <v>0</v>
      </c>
      <c r="D17" s="30">
        <v>0</v>
      </c>
      <c r="E17" s="46" t="s">
        <v>82</v>
      </c>
      <c r="F17" s="138">
        <v>0</v>
      </c>
      <c r="G17" s="138">
        <v>0</v>
      </c>
      <c r="H17" s="139" t="s">
        <v>82</v>
      </c>
      <c r="I17" s="138">
        <v>0</v>
      </c>
      <c r="J17" s="138">
        <v>0</v>
      </c>
      <c r="K17" s="139" t="s">
        <v>82</v>
      </c>
      <c r="L17" s="138">
        <v>0</v>
      </c>
      <c r="M17" s="138">
        <v>0</v>
      </c>
      <c r="N17" s="139" t="s">
        <v>82</v>
      </c>
      <c r="O17" s="138">
        <v>0</v>
      </c>
      <c r="P17" s="138">
        <v>0</v>
      </c>
      <c r="Q17" s="139" t="s">
        <v>82</v>
      </c>
      <c r="R17" s="46">
        <f t="shared" si="0"/>
        <v>0</v>
      </c>
      <c r="S17" s="30">
        <v>0</v>
      </c>
    </row>
    <row r="18" spans="1:19" ht="15.75" thickBot="1" x14ac:dyDescent="0.3">
      <c r="A18" s="28" t="s">
        <v>114</v>
      </c>
      <c r="B18" s="24" t="s">
        <v>108</v>
      </c>
      <c r="C18" s="30">
        <v>0</v>
      </c>
      <c r="D18" s="30">
        <v>0</v>
      </c>
      <c r="E18" s="46" t="s">
        <v>82</v>
      </c>
      <c r="F18" s="138">
        <v>0</v>
      </c>
      <c r="G18" s="138">
        <v>0</v>
      </c>
      <c r="H18" s="139" t="s">
        <v>82</v>
      </c>
      <c r="I18" s="138">
        <v>0</v>
      </c>
      <c r="J18" s="138">
        <v>0</v>
      </c>
      <c r="K18" s="139" t="s">
        <v>82</v>
      </c>
      <c r="L18" s="138">
        <v>0</v>
      </c>
      <c r="M18" s="138">
        <v>0</v>
      </c>
      <c r="N18" s="139" t="s">
        <v>82</v>
      </c>
      <c r="O18" s="138">
        <v>0</v>
      </c>
      <c r="P18" s="138">
        <v>0</v>
      </c>
      <c r="Q18" s="139">
        <v>0</v>
      </c>
      <c r="R18" s="46">
        <f t="shared" si="0"/>
        <v>0</v>
      </c>
      <c r="S18" s="30">
        <f t="shared" si="0"/>
        <v>0</v>
      </c>
    </row>
    <row r="19" spans="1:19" ht="15.75" thickBot="1" x14ac:dyDescent="0.3">
      <c r="A19" s="28" t="s">
        <v>115</v>
      </c>
      <c r="B19" s="24" t="s">
        <v>116</v>
      </c>
      <c r="C19" s="30">
        <v>0</v>
      </c>
      <c r="D19" s="30">
        <v>0</v>
      </c>
      <c r="E19" s="46" t="s">
        <v>82</v>
      </c>
      <c r="F19" s="138">
        <v>0</v>
      </c>
      <c r="G19" s="138">
        <v>0</v>
      </c>
      <c r="H19" s="139" t="s">
        <v>82</v>
      </c>
      <c r="I19" s="138">
        <v>0</v>
      </c>
      <c r="J19" s="138">
        <v>0</v>
      </c>
      <c r="K19" s="139" t="s">
        <v>82</v>
      </c>
      <c r="L19" s="138">
        <v>0</v>
      </c>
      <c r="M19" s="138">
        <v>0</v>
      </c>
      <c r="N19" s="139" t="s">
        <v>82</v>
      </c>
      <c r="O19" s="138">
        <v>0</v>
      </c>
      <c r="P19" s="138">
        <v>0</v>
      </c>
      <c r="Q19" s="139">
        <v>0</v>
      </c>
      <c r="R19" s="46">
        <f t="shared" si="0"/>
        <v>0</v>
      </c>
      <c r="S19" s="30">
        <f t="shared" si="0"/>
        <v>0</v>
      </c>
    </row>
    <row r="20" spans="1:19" ht="90.75" thickBot="1" x14ac:dyDescent="0.3">
      <c r="A20" s="28">
        <v>8</v>
      </c>
      <c r="B20" s="24" t="s">
        <v>117</v>
      </c>
      <c r="C20" s="30">
        <v>35</v>
      </c>
      <c r="D20" s="30">
        <v>0</v>
      </c>
      <c r="E20" s="46" t="s">
        <v>82</v>
      </c>
      <c r="F20" s="138">
        <v>20</v>
      </c>
      <c r="G20" s="138">
        <v>20</v>
      </c>
      <c r="H20" s="139" t="s">
        <v>82</v>
      </c>
      <c r="I20" s="138">
        <v>0</v>
      </c>
      <c r="J20" s="138">
        <v>0</v>
      </c>
      <c r="K20" s="139" t="s">
        <v>82</v>
      </c>
      <c r="L20" s="138">
        <v>385</v>
      </c>
      <c r="M20" s="138">
        <v>1185</v>
      </c>
      <c r="N20" s="180">
        <v>2.0699999999999998</v>
      </c>
      <c r="O20" s="138">
        <v>0</v>
      </c>
      <c r="P20" s="138">
        <v>0</v>
      </c>
      <c r="Q20" s="139" t="s">
        <v>82</v>
      </c>
      <c r="R20" s="46" t="s">
        <v>82</v>
      </c>
      <c r="S20" s="30" t="s">
        <v>82</v>
      </c>
    </row>
  </sheetData>
  <mergeCells count="10">
    <mergeCell ref="R5:S6"/>
    <mergeCell ref="C3:N3"/>
    <mergeCell ref="A5:A7"/>
    <mergeCell ref="B5:B7"/>
    <mergeCell ref="C5:Q5"/>
    <mergeCell ref="C6:E6"/>
    <mergeCell ref="F6:H6"/>
    <mergeCell ref="I6:K6"/>
    <mergeCell ref="L6:N6"/>
    <mergeCell ref="O6:Q6"/>
  </mergeCells>
  <pageMargins left="0.70866141732283472" right="0.70866141732283472" top="0.74803149606299213" bottom="0.74803149606299213" header="0.31496062992125984" footer="0.31496062992125984"/>
  <pageSetup paperSize="8" scale="71" orientation="landscape" r:id="rId1"/>
  <colBreaks count="1" manualBreakCount="1">
    <brk id="19" max="1048575" man="1"/>
  </colBreaks>
  <ignoredErrors>
    <ignoredError sqref="I7:J7 L7:M7 O7:P7 C7:D7 F7:G7 R7:S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pageSetUpPr fitToPage="1"/>
  </sheetPr>
  <dimension ref="B2:R32"/>
  <sheetViews>
    <sheetView view="pageBreakPreview" zoomScale="90" zoomScaleNormal="100" zoomScaleSheetLayoutView="90" zoomScalePageLayoutView="80" workbookViewId="0">
      <selection activeCell="C3" sqref="C3:R3"/>
    </sheetView>
  </sheetViews>
  <sheetFormatPr defaultColWidth="9.140625" defaultRowHeight="15" x14ac:dyDescent="0.25"/>
  <cols>
    <col min="1" max="1" width="0.7109375" customWidth="1"/>
    <col min="2" max="2" width="5.5703125" style="3" customWidth="1"/>
    <col min="3" max="3" width="20.140625" style="4" customWidth="1"/>
    <col min="4" max="5" width="9" style="45" customWidth="1"/>
    <col min="6" max="6" width="11.42578125" style="45" customWidth="1"/>
    <col min="7" max="7" width="9.140625" style="45" customWidth="1"/>
    <col min="8" max="8" width="8.42578125" style="45" customWidth="1"/>
    <col min="9" max="9" width="12.5703125" style="45" customWidth="1"/>
    <col min="10" max="10" width="9" style="45" customWidth="1"/>
    <col min="11" max="11" width="9.42578125" style="45" customWidth="1"/>
    <col min="12" max="12" width="10.85546875" style="45" customWidth="1"/>
    <col min="13" max="13" width="9.140625" style="45" customWidth="1"/>
    <col min="14" max="14" width="9.42578125" style="45" customWidth="1"/>
    <col min="15" max="15" width="11" style="45" customWidth="1"/>
    <col min="16" max="16" width="8.5703125" style="45" customWidth="1"/>
    <col min="17" max="17" width="9.140625" style="45" customWidth="1"/>
    <col min="18" max="18" width="11.7109375" style="45" customWidth="1"/>
  </cols>
  <sheetData>
    <row r="2" spans="2:18" x14ac:dyDescent="0.25">
      <c r="P2" s="250"/>
      <c r="Q2" s="250"/>
      <c r="R2" s="250"/>
    </row>
    <row r="3" spans="2:18" ht="68.25" customHeight="1" x14ac:dyDescent="0.25">
      <c r="C3" s="253" t="s">
        <v>203</v>
      </c>
      <c r="D3" s="253"/>
      <c r="E3" s="253"/>
      <c r="F3" s="253"/>
      <c r="G3" s="253"/>
      <c r="H3" s="253"/>
      <c r="I3" s="253"/>
      <c r="J3" s="253"/>
      <c r="K3" s="253"/>
      <c r="L3" s="253"/>
      <c r="M3" s="253"/>
      <c r="N3" s="253"/>
      <c r="O3" s="253"/>
      <c r="P3" s="253"/>
      <c r="Q3" s="253"/>
      <c r="R3" s="253"/>
    </row>
    <row r="4" spans="2:18" ht="15.75" thickBot="1" x14ac:dyDescent="0.3"/>
    <row r="5" spans="2:18" ht="24.75" customHeight="1" thickBot="1" x14ac:dyDescent="0.3">
      <c r="B5" s="251" t="s">
        <v>0</v>
      </c>
      <c r="C5" s="251" t="s">
        <v>1</v>
      </c>
      <c r="D5" s="251" t="s">
        <v>2</v>
      </c>
      <c r="E5" s="251"/>
      <c r="F5" s="251"/>
      <c r="G5" s="251"/>
      <c r="H5" s="251"/>
      <c r="I5" s="251"/>
      <c r="J5" s="251"/>
      <c r="K5" s="251"/>
      <c r="L5" s="251"/>
      <c r="M5" s="251"/>
      <c r="N5" s="251"/>
      <c r="O5" s="251"/>
      <c r="P5" s="251"/>
      <c r="Q5" s="251"/>
      <c r="R5" s="251"/>
    </row>
    <row r="6" spans="2:18" ht="55.5" customHeight="1" thickBot="1" x14ac:dyDescent="0.3">
      <c r="B6" s="251"/>
      <c r="C6" s="251"/>
      <c r="D6" s="251" t="s">
        <v>3</v>
      </c>
      <c r="E6" s="251"/>
      <c r="F6" s="251"/>
      <c r="G6" s="251" t="s">
        <v>4</v>
      </c>
      <c r="H6" s="251"/>
      <c r="I6" s="251"/>
      <c r="J6" s="251" t="s">
        <v>5</v>
      </c>
      <c r="K6" s="251"/>
      <c r="L6" s="251"/>
      <c r="M6" s="251" t="s">
        <v>6</v>
      </c>
      <c r="N6" s="251"/>
      <c r="O6" s="251"/>
      <c r="P6" s="251" t="s">
        <v>7</v>
      </c>
      <c r="Q6" s="251"/>
      <c r="R6" s="251"/>
    </row>
    <row r="7" spans="2:18" ht="77.25" customHeight="1" thickBot="1" x14ac:dyDescent="0.3">
      <c r="B7" s="251"/>
      <c r="C7" s="251"/>
      <c r="D7" s="132" t="s">
        <v>254</v>
      </c>
      <c r="E7" s="132" t="s">
        <v>264</v>
      </c>
      <c r="F7" s="132" t="s">
        <v>8</v>
      </c>
      <c r="G7" s="132" t="s">
        <v>254</v>
      </c>
      <c r="H7" s="132" t="s">
        <v>264</v>
      </c>
      <c r="I7" s="132" t="s">
        <v>8</v>
      </c>
      <c r="J7" s="132" t="s">
        <v>254</v>
      </c>
      <c r="K7" s="132" t="s">
        <v>264</v>
      </c>
      <c r="L7" s="132" t="s">
        <v>8</v>
      </c>
      <c r="M7" s="132" t="s">
        <v>254</v>
      </c>
      <c r="N7" s="132" t="s">
        <v>264</v>
      </c>
      <c r="O7" s="132" t="s">
        <v>8</v>
      </c>
      <c r="P7" s="132" t="s">
        <v>254</v>
      </c>
      <c r="Q7" s="132" t="s">
        <v>264</v>
      </c>
      <c r="R7" s="132" t="s">
        <v>8</v>
      </c>
    </row>
    <row r="8" spans="2:18" ht="15.75" thickBot="1" x14ac:dyDescent="0.3">
      <c r="B8" s="133">
        <v>1</v>
      </c>
      <c r="C8" s="134">
        <v>2</v>
      </c>
      <c r="D8" s="134">
        <v>3</v>
      </c>
      <c r="E8" s="134">
        <v>4</v>
      </c>
      <c r="F8" s="134">
        <v>5</v>
      </c>
      <c r="G8" s="134">
        <v>6</v>
      </c>
      <c r="H8" s="134">
        <v>7</v>
      </c>
      <c r="I8" s="134">
        <v>8</v>
      </c>
      <c r="J8" s="134">
        <v>9</v>
      </c>
      <c r="K8" s="134">
        <v>10</v>
      </c>
      <c r="L8" s="134">
        <v>11</v>
      </c>
      <c r="M8" s="134">
        <v>12</v>
      </c>
      <c r="N8" s="134">
        <v>13</v>
      </c>
      <c r="O8" s="134">
        <v>14</v>
      </c>
      <c r="P8" s="134">
        <v>15</v>
      </c>
      <c r="Q8" s="134">
        <v>16</v>
      </c>
      <c r="R8" s="134">
        <v>17</v>
      </c>
    </row>
    <row r="9" spans="2:18" ht="30" x14ac:dyDescent="0.25">
      <c r="B9" s="128">
        <v>1</v>
      </c>
      <c r="C9" s="129" t="s">
        <v>9</v>
      </c>
      <c r="D9" s="113">
        <v>8</v>
      </c>
      <c r="E9" s="113">
        <v>12</v>
      </c>
      <c r="F9" s="189" t="s">
        <v>265</v>
      </c>
      <c r="G9" s="113">
        <f>G10+G11+G12+G13+G14+G15</f>
        <v>0</v>
      </c>
      <c r="H9" s="113">
        <f>H10+H11+H12+H13+H14+H15</f>
        <v>0</v>
      </c>
      <c r="I9" s="130" t="s">
        <v>82</v>
      </c>
      <c r="J9" s="113">
        <v>0</v>
      </c>
      <c r="K9" s="130">
        <v>0</v>
      </c>
      <c r="L9" s="173" t="s">
        <v>82</v>
      </c>
      <c r="M9" s="113">
        <v>0</v>
      </c>
      <c r="N9" s="113">
        <v>0</v>
      </c>
      <c r="O9" s="173" t="s">
        <v>82</v>
      </c>
      <c r="P9" s="113">
        <f>P10+P11+P12+P13+P14+P15</f>
        <v>0</v>
      </c>
      <c r="Q9" s="113">
        <f>Q10+Q11+Q12+Q13+Q14+Q15</f>
        <v>0</v>
      </c>
      <c r="R9" s="131" t="s">
        <v>82</v>
      </c>
    </row>
    <row r="10" spans="2:18" s="72" customFormat="1" ht="30" x14ac:dyDescent="0.25">
      <c r="B10" s="120" t="s">
        <v>10</v>
      </c>
      <c r="C10" s="69" t="s">
        <v>24</v>
      </c>
      <c r="D10" s="70">
        <v>0</v>
      </c>
      <c r="E10" s="70">
        <v>0</v>
      </c>
      <c r="F10" s="71" t="s">
        <v>82</v>
      </c>
      <c r="G10" s="70">
        <v>0</v>
      </c>
      <c r="H10" s="70">
        <v>0</v>
      </c>
      <c r="I10" s="71" t="s">
        <v>82</v>
      </c>
      <c r="J10" s="70">
        <v>0</v>
      </c>
      <c r="K10" s="71">
        <v>0</v>
      </c>
      <c r="L10" s="71" t="s">
        <v>82</v>
      </c>
      <c r="M10" s="70">
        <v>0</v>
      </c>
      <c r="N10" s="70">
        <v>0</v>
      </c>
      <c r="O10" s="71" t="s">
        <v>82</v>
      </c>
      <c r="P10" s="70">
        <v>0</v>
      </c>
      <c r="Q10" s="70">
        <v>0</v>
      </c>
      <c r="R10" s="121" t="s">
        <v>82</v>
      </c>
    </row>
    <row r="11" spans="2:18" ht="45" x14ac:dyDescent="0.25">
      <c r="B11" s="122" t="s">
        <v>11</v>
      </c>
      <c r="C11" s="33" t="s">
        <v>12</v>
      </c>
      <c r="D11" s="1">
        <v>8</v>
      </c>
      <c r="E11" s="1">
        <v>12</v>
      </c>
      <c r="F11" s="189" t="s">
        <v>265</v>
      </c>
      <c r="G11" s="1">
        <v>0</v>
      </c>
      <c r="H11" s="1">
        <v>0</v>
      </c>
      <c r="I11" s="68" t="s">
        <v>82</v>
      </c>
      <c r="J11" s="1">
        <v>0</v>
      </c>
      <c r="K11" s="130">
        <v>0</v>
      </c>
      <c r="L11" s="173" t="s">
        <v>82</v>
      </c>
      <c r="M11" s="1">
        <v>0</v>
      </c>
      <c r="N11" s="1">
        <v>0</v>
      </c>
      <c r="O11" s="173" t="s">
        <v>82</v>
      </c>
      <c r="P11" s="1">
        <v>0</v>
      </c>
      <c r="Q11" s="1">
        <v>0</v>
      </c>
      <c r="R11" s="119" t="s">
        <v>82</v>
      </c>
    </row>
    <row r="12" spans="2:18" ht="30" x14ac:dyDescent="0.25">
      <c r="B12" s="122" t="s">
        <v>13</v>
      </c>
      <c r="C12" s="33" t="s">
        <v>14</v>
      </c>
      <c r="D12" s="1">
        <v>0</v>
      </c>
      <c r="E12" s="1">
        <v>0</v>
      </c>
      <c r="F12" s="68" t="s">
        <v>82</v>
      </c>
      <c r="G12" s="1">
        <v>0</v>
      </c>
      <c r="H12" s="1">
        <v>0</v>
      </c>
      <c r="I12" s="68" t="s">
        <v>82</v>
      </c>
      <c r="J12" s="1">
        <v>0</v>
      </c>
      <c r="K12" s="1">
        <v>0</v>
      </c>
      <c r="L12" s="68" t="s">
        <v>82</v>
      </c>
      <c r="M12" s="1">
        <v>0</v>
      </c>
      <c r="N12" s="1">
        <v>0</v>
      </c>
      <c r="O12" s="68" t="s">
        <v>82</v>
      </c>
      <c r="P12" s="1">
        <v>0</v>
      </c>
      <c r="Q12" s="1">
        <v>0</v>
      </c>
      <c r="R12" s="119" t="s">
        <v>82</v>
      </c>
    </row>
    <row r="13" spans="2:18" ht="30" x14ac:dyDescent="0.25">
      <c r="B13" s="122" t="s">
        <v>15</v>
      </c>
      <c r="C13" s="33" t="s">
        <v>16</v>
      </c>
      <c r="D13" s="1">
        <v>0</v>
      </c>
      <c r="E13" s="1">
        <v>0</v>
      </c>
      <c r="F13" s="68" t="s">
        <v>82</v>
      </c>
      <c r="G13" s="1">
        <v>0</v>
      </c>
      <c r="H13" s="1">
        <v>0</v>
      </c>
      <c r="I13" s="68" t="s">
        <v>82</v>
      </c>
      <c r="J13" s="1">
        <v>0</v>
      </c>
      <c r="K13" s="1">
        <v>0</v>
      </c>
      <c r="L13" s="68" t="s">
        <v>82</v>
      </c>
      <c r="M13" s="1">
        <v>0</v>
      </c>
      <c r="N13" s="1">
        <v>0</v>
      </c>
      <c r="O13" s="68" t="s">
        <v>82</v>
      </c>
      <c r="P13" s="1">
        <v>0</v>
      </c>
      <c r="Q13" s="1">
        <v>0</v>
      </c>
      <c r="R13" s="119" t="s">
        <v>82</v>
      </c>
    </row>
    <row r="14" spans="2:18" ht="60" x14ac:dyDescent="0.25">
      <c r="B14" s="122" t="s">
        <v>17</v>
      </c>
      <c r="C14" s="33" t="s">
        <v>18</v>
      </c>
      <c r="D14" s="1">
        <v>0</v>
      </c>
      <c r="E14" s="1">
        <v>0</v>
      </c>
      <c r="F14" s="68" t="s">
        <v>82</v>
      </c>
      <c r="G14" s="1">
        <v>0</v>
      </c>
      <c r="H14" s="1">
        <v>0</v>
      </c>
      <c r="I14" s="68" t="s">
        <v>82</v>
      </c>
      <c r="J14" s="1">
        <v>0</v>
      </c>
      <c r="K14" s="1">
        <v>0</v>
      </c>
      <c r="L14" s="68" t="s">
        <v>82</v>
      </c>
      <c r="M14" s="1">
        <v>0</v>
      </c>
      <c r="N14" s="1">
        <v>0</v>
      </c>
      <c r="O14" s="68" t="s">
        <v>82</v>
      </c>
      <c r="P14" s="1">
        <v>0</v>
      </c>
      <c r="Q14" s="1">
        <v>0</v>
      </c>
      <c r="R14" s="119" t="s">
        <v>82</v>
      </c>
    </row>
    <row r="15" spans="2:18" x14ac:dyDescent="0.25">
      <c r="B15" s="122" t="s">
        <v>19</v>
      </c>
      <c r="C15" s="33" t="s">
        <v>20</v>
      </c>
      <c r="D15" s="1">
        <v>0</v>
      </c>
      <c r="E15" s="1">
        <v>0</v>
      </c>
      <c r="F15" s="68" t="s">
        <v>82</v>
      </c>
      <c r="G15" s="1">
        <v>0</v>
      </c>
      <c r="H15" s="1">
        <v>0</v>
      </c>
      <c r="I15" s="68" t="s">
        <v>82</v>
      </c>
      <c r="J15" s="1">
        <v>0</v>
      </c>
      <c r="K15" s="1">
        <v>0</v>
      </c>
      <c r="L15" s="68" t="s">
        <v>82</v>
      </c>
      <c r="M15" s="1">
        <v>0</v>
      </c>
      <c r="N15" s="1">
        <v>0</v>
      </c>
      <c r="O15" s="68" t="s">
        <v>82</v>
      </c>
      <c r="P15" s="1">
        <v>0</v>
      </c>
      <c r="Q15" s="1">
        <v>0</v>
      </c>
      <c r="R15" s="119" t="s">
        <v>82</v>
      </c>
    </row>
    <row r="16" spans="2:18" x14ac:dyDescent="0.25">
      <c r="B16" s="122" t="s">
        <v>43</v>
      </c>
      <c r="C16" s="33" t="s">
        <v>21</v>
      </c>
      <c r="D16" s="1">
        <v>0</v>
      </c>
      <c r="E16" s="1">
        <v>0</v>
      </c>
      <c r="F16" s="68" t="s">
        <v>82</v>
      </c>
      <c r="G16" s="1">
        <v>0</v>
      </c>
      <c r="H16" s="1">
        <v>0</v>
      </c>
      <c r="I16" s="68" t="s">
        <v>82</v>
      </c>
      <c r="J16" s="1">
        <v>0</v>
      </c>
      <c r="K16" s="1">
        <v>0</v>
      </c>
      <c r="L16" s="68" t="s">
        <v>82</v>
      </c>
      <c r="M16" s="1">
        <v>0</v>
      </c>
      <c r="N16" s="1">
        <v>0</v>
      </c>
      <c r="O16" s="68" t="s">
        <v>82</v>
      </c>
      <c r="P16" s="1">
        <v>0</v>
      </c>
      <c r="Q16" s="1">
        <v>0</v>
      </c>
      <c r="R16" s="119" t="s">
        <v>82</v>
      </c>
    </row>
    <row r="17" spans="2:18" ht="30" x14ac:dyDescent="0.25">
      <c r="B17" s="122" t="s">
        <v>22</v>
      </c>
      <c r="C17" s="33" t="s">
        <v>24</v>
      </c>
      <c r="D17" s="1">
        <v>0</v>
      </c>
      <c r="E17" s="1">
        <v>0</v>
      </c>
      <c r="F17" s="68" t="s">
        <v>82</v>
      </c>
      <c r="G17" s="1">
        <f>G18+G19</f>
        <v>0</v>
      </c>
      <c r="H17" s="1">
        <v>0</v>
      </c>
      <c r="I17" s="68" t="s">
        <v>82</v>
      </c>
      <c r="J17" s="1">
        <f>J18+J19</f>
        <v>0</v>
      </c>
      <c r="K17" s="1">
        <v>0</v>
      </c>
      <c r="L17" s="68" t="s">
        <v>82</v>
      </c>
      <c r="M17" s="1">
        <v>0</v>
      </c>
      <c r="N17" s="1">
        <v>0</v>
      </c>
      <c r="O17" s="68" t="s">
        <v>82</v>
      </c>
      <c r="P17" s="1">
        <f>P18+P19</f>
        <v>0</v>
      </c>
      <c r="Q17" s="1">
        <v>0</v>
      </c>
      <c r="R17" s="119" t="s">
        <v>82</v>
      </c>
    </row>
    <row r="18" spans="2:18" ht="30" x14ac:dyDescent="0.25">
      <c r="B18" s="122" t="s">
        <v>28</v>
      </c>
      <c r="C18" s="33" t="s">
        <v>118</v>
      </c>
      <c r="D18" s="1">
        <v>0</v>
      </c>
      <c r="E18" s="1">
        <v>0</v>
      </c>
      <c r="F18" s="68" t="s">
        <v>82</v>
      </c>
      <c r="G18" s="1">
        <v>0</v>
      </c>
      <c r="H18" s="1">
        <v>0</v>
      </c>
      <c r="I18" s="68" t="s">
        <v>82</v>
      </c>
      <c r="J18" s="1">
        <v>0</v>
      </c>
      <c r="K18" s="1">
        <v>0</v>
      </c>
      <c r="L18" s="68" t="s">
        <v>82</v>
      </c>
      <c r="M18" s="1">
        <v>0</v>
      </c>
      <c r="N18" s="1">
        <v>0</v>
      </c>
      <c r="O18" s="68" t="s">
        <v>82</v>
      </c>
      <c r="P18" s="1">
        <v>0</v>
      </c>
      <c r="Q18" s="1">
        <v>0</v>
      </c>
      <c r="R18" s="119" t="s">
        <v>82</v>
      </c>
    </row>
    <row r="19" spans="2:18" x14ac:dyDescent="0.25">
      <c r="B19" s="123" t="s">
        <v>29</v>
      </c>
      <c r="C19" s="182" t="s">
        <v>119</v>
      </c>
      <c r="D19" s="58">
        <v>0</v>
      </c>
      <c r="E19" s="58">
        <v>0</v>
      </c>
      <c r="F19" s="68" t="s">
        <v>82</v>
      </c>
      <c r="G19" s="58">
        <v>0</v>
      </c>
      <c r="H19" s="58">
        <v>0</v>
      </c>
      <c r="I19" s="68" t="s">
        <v>82</v>
      </c>
      <c r="J19" s="58">
        <v>0</v>
      </c>
      <c r="K19" s="58">
        <v>0</v>
      </c>
      <c r="L19" s="68" t="s">
        <v>82</v>
      </c>
      <c r="M19" s="58">
        <v>0</v>
      </c>
      <c r="N19" s="58">
        <v>0</v>
      </c>
      <c r="O19" s="68" t="s">
        <v>82</v>
      </c>
      <c r="P19" s="58">
        <v>0</v>
      </c>
      <c r="Q19" s="58">
        <v>0</v>
      </c>
      <c r="R19" s="119" t="s">
        <v>82</v>
      </c>
    </row>
    <row r="20" spans="2:18" ht="45" x14ac:dyDescent="0.25">
      <c r="B20" s="123" t="s">
        <v>23</v>
      </c>
      <c r="C20" s="33" t="s">
        <v>12</v>
      </c>
      <c r="D20" s="58">
        <v>0</v>
      </c>
      <c r="E20" s="58">
        <v>0</v>
      </c>
      <c r="F20" s="68" t="s">
        <v>82</v>
      </c>
      <c r="G20" s="58">
        <v>0</v>
      </c>
      <c r="H20" s="58">
        <v>0</v>
      </c>
      <c r="I20" s="68" t="s">
        <v>82</v>
      </c>
      <c r="J20" s="58">
        <v>0</v>
      </c>
      <c r="K20" s="58">
        <v>0</v>
      </c>
      <c r="L20" s="68" t="s">
        <v>82</v>
      </c>
      <c r="M20" s="58">
        <v>0</v>
      </c>
      <c r="N20" s="58">
        <v>0</v>
      </c>
      <c r="O20" s="68" t="s">
        <v>82</v>
      </c>
      <c r="P20" s="58">
        <v>0</v>
      </c>
      <c r="Q20" s="58">
        <v>0</v>
      </c>
      <c r="R20" s="119" t="s">
        <v>82</v>
      </c>
    </row>
    <row r="21" spans="2:18" ht="30" x14ac:dyDescent="0.25">
      <c r="B21" s="123" t="s">
        <v>25</v>
      </c>
      <c r="C21" s="33" t="s">
        <v>14</v>
      </c>
      <c r="D21" s="58">
        <v>0</v>
      </c>
      <c r="E21" s="58">
        <v>0</v>
      </c>
      <c r="F21" s="68" t="s">
        <v>82</v>
      </c>
      <c r="G21" s="58">
        <v>0</v>
      </c>
      <c r="H21" s="58">
        <v>0</v>
      </c>
      <c r="I21" s="68" t="s">
        <v>82</v>
      </c>
      <c r="J21" s="58">
        <v>0</v>
      </c>
      <c r="K21" s="58">
        <v>0</v>
      </c>
      <c r="L21" s="68" t="s">
        <v>82</v>
      </c>
      <c r="M21" s="58">
        <v>0</v>
      </c>
      <c r="N21" s="58">
        <v>0</v>
      </c>
      <c r="O21" s="68" t="s">
        <v>82</v>
      </c>
      <c r="P21" s="58">
        <v>0</v>
      </c>
      <c r="Q21" s="58">
        <v>0</v>
      </c>
      <c r="R21" s="119" t="s">
        <v>82</v>
      </c>
    </row>
    <row r="22" spans="2:18" ht="30" x14ac:dyDescent="0.25">
      <c r="B22" s="123" t="s">
        <v>27</v>
      </c>
      <c r="C22" s="33" t="s">
        <v>16</v>
      </c>
      <c r="D22" s="58">
        <v>0</v>
      </c>
      <c r="E22" s="58">
        <v>0</v>
      </c>
      <c r="F22" s="68" t="s">
        <v>82</v>
      </c>
      <c r="G22" s="58">
        <v>0</v>
      </c>
      <c r="H22" s="58">
        <v>0</v>
      </c>
      <c r="I22" s="68" t="s">
        <v>82</v>
      </c>
      <c r="J22" s="58">
        <v>0</v>
      </c>
      <c r="K22" s="58">
        <v>0</v>
      </c>
      <c r="L22" s="68" t="s">
        <v>82</v>
      </c>
      <c r="M22" s="58">
        <v>0</v>
      </c>
      <c r="N22" s="58">
        <v>0</v>
      </c>
      <c r="O22" s="68" t="s">
        <v>82</v>
      </c>
      <c r="P22" s="58">
        <v>0</v>
      </c>
      <c r="Q22" s="58">
        <v>0</v>
      </c>
      <c r="R22" s="119" t="s">
        <v>82</v>
      </c>
    </row>
    <row r="23" spans="2:18" ht="75" x14ac:dyDescent="0.25">
      <c r="B23" s="123" t="s">
        <v>30</v>
      </c>
      <c r="C23" s="33" t="s">
        <v>31</v>
      </c>
      <c r="D23" s="58">
        <v>0</v>
      </c>
      <c r="E23" s="58">
        <v>0</v>
      </c>
      <c r="F23" s="68" t="s">
        <v>82</v>
      </c>
      <c r="G23" s="58">
        <v>0</v>
      </c>
      <c r="H23" s="58">
        <v>0</v>
      </c>
      <c r="I23" s="68" t="s">
        <v>82</v>
      </c>
      <c r="J23" s="58">
        <v>0</v>
      </c>
      <c r="K23" s="58">
        <v>0</v>
      </c>
      <c r="L23" s="68" t="s">
        <v>82</v>
      </c>
      <c r="M23" s="58">
        <v>0</v>
      </c>
      <c r="N23" s="58">
        <v>0</v>
      </c>
      <c r="O23" s="68" t="s">
        <v>82</v>
      </c>
      <c r="P23" s="58">
        <v>0</v>
      </c>
      <c r="Q23" s="58">
        <v>0</v>
      </c>
      <c r="R23" s="119" t="s">
        <v>82</v>
      </c>
    </row>
    <row r="24" spans="2:18" x14ac:dyDescent="0.25">
      <c r="B24" s="123" t="s">
        <v>32</v>
      </c>
      <c r="C24" s="33" t="s">
        <v>20</v>
      </c>
      <c r="D24" s="58">
        <v>0</v>
      </c>
      <c r="E24" s="58">
        <v>0</v>
      </c>
      <c r="F24" s="68" t="s">
        <v>82</v>
      </c>
      <c r="G24" s="58">
        <v>0</v>
      </c>
      <c r="H24" s="58">
        <v>0</v>
      </c>
      <c r="I24" s="68" t="s">
        <v>82</v>
      </c>
      <c r="J24" s="58">
        <v>0</v>
      </c>
      <c r="K24" s="58">
        <v>0</v>
      </c>
      <c r="L24" s="68" t="s">
        <v>82</v>
      </c>
      <c r="M24" s="58">
        <v>0</v>
      </c>
      <c r="N24" s="58">
        <v>0</v>
      </c>
      <c r="O24" s="68" t="s">
        <v>82</v>
      </c>
      <c r="P24" s="58">
        <v>0</v>
      </c>
      <c r="Q24" s="58">
        <v>0</v>
      </c>
      <c r="R24" s="119" t="s">
        <v>82</v>
      </c>
    </row>
    <row r="25" spans="2:18" ht="30" x14ac:dyDescent="0.25">
      <c r="B25" s="123" t="s">
        <v>33</v>
      </c>
      <c r="C25" s="33" t="s">
        <v>34</v>
      </c>
      <c r="D25" s="58">
        <f>D26+D27+D28+D29</f>
        <v>8</v>
      </c>
      <c r="E25" s="58">
        <v>12</v>
      </c>
      <c r="F25" s="189" t="s">
        <v>265</v>
      </c>
      <c r="G25" s="58">
        <f>G26+G27+G28+G29</f>
        <v>0</v>
      </c>
      <c r="H25" s="58">
        <f>H26+H27+H28+H29</f>
        <v>0</v>
      </c>
      <c r="I25" s="68" t="s">
        <v>82</v>
      </c>
      <c r="J25" s="58">
        <v>0</v>
      </c>
      <c r="K25" s="58">
        <v>0</v>
      </c>
      <c r="L25" s="68" t="s">
        <v>82</v>
      </c>
      <c r="M25" s="58">
        <v>0</v>
      </c>
      <c r="N25" s="184">
        <v>0</v>
      </c>
      <c r="O25" s="173" t="s">
        <v>82</v>
      </c>
      <c r="P25" s="58">
        <f>P26+P27+P28+P29</f>
        <v>0</v>
      </c>
      <c r="Q25" s="58">
        <f>Q26+Q27+Q28+Q29</f>
        <v>0</v>
      </c>
      <c r="R25" s="119" t="s">
        <v>82</v>
      </c>
    </row>
    <row r="26" spans="2:18" ht="30" customHeight="1" x14ac:dyDescent="0.25">
      <c r="B26" s="123" t="s">
        <v>35</v>
      </c>
      <c r="C26" s="33" t="s">
        <v>36</v>
      </c>
      <c r="D26" s="58">
        <v>8</v>
      </c>
      <c r="E26" s="58">
        <v>12</v>
      </c>
      <c r="F26" s="189" t="s">
        <v>265</v>
      </c>
      <c r="G26" s="58">
        <v>0</v>
      </c>
      <c r="H26" s="58">
        <v>0</v>
      </c>
      <c r="I26" s="68" t="s">
        <v>82</v>
      </c>
      <c r="J26" s="58">
        <v>0</v>
      </c>
      <c r="K26" s="58">
        <v>0</v>
      </c>
      <c r="L26" s="68" t="s">
        <v>82</v>
      </c>
      <c r="M26" s="58">
        <v>0</v>
      </c>
      <c r="N26" s="58">
        <v>0</v>
      </c>
      <c r="O26" s="173" t="s">
        <v>82</v>
      </c>
      <c r="P26" s="58">
        <v>0</v>
      </c>
      <c r="Q26" s="58">
        <v>0</v>
      </c>
      <c r="R26" s="119" t="s">
        <v>82</v>
      </c>
    </row>
    <row r="27" spans="2:18" ht="48" customHeight="1" x14ac:dyDescent="0.25">
      <c r="B27" s="123" t="s">
        <v>37</v>
      </c>
      <c r="C27" s="33" t="s">
        <v>38</v>
      </c>
      <c r="D27" s="58">
        <v>0</v>
      </c>
      <c r="E27" s="58">
        <v>0</v>
      </c>
      <c r="F27" s="68" t="s">
        <v>82</v>
      </c>
      <c r="G27" s="58">
        <v>0</v>
      </c>
      <c r="H27" s="58">
        <v>0</v>
      </c>
      <c r="I27" s="68" t="s">
        <v>82</v>
      </c>
      <c r="J27" s="58">
        <v>0</v>
      </c>
      <c r="K27" s="58">
        <v>0</v>
      </c>
      <c r="L27" s="68" t="s">
        <v>82</v>
      </c>
      <c r="M27" s="58">
        <v>0</v>
      </c>
      <c r="N27" s="58">
        <v>0</v>
      </c>
      <c r="O27" s="68" t="s">
        <v>82</v>
      </c>
      <c r="P27" s="58">
        <v>0</v>
      </c>
      <c r="Q27" s="58">
        <v>0</v>
      </c>
      <c r="R27" s="119" t="s">
        <v>82</v>
      </c>
    </row>
    <row r="28" spans="2:18" ht="45" x14ac:dyDescent="0.25">
      <c r="B28" s="123" t="s">
        <v>39</v>
      </c>
      <c r="C28" s="33" t="s">
        <v>40</v>
      </c>
      <c r="D28" s="58">
        <v>0</v>
      </c>
      <c r="E28" s="58">
        <v>0</v>
      </c>
      <c r="F28" s="68" t="s">
        <v>82</v>
      </c>
      <c r="G28" s="58">
        <v>0</v>
      </c>
      <c r="H28" s="58">
        <v>0</v>
      </c>
      <c r="I28" s="68" t="s">
        <v>82</v>
      </c>
      <c r="J28" s="58">
        <v>0</v>
      </c>
      <c r="K28" s="58">
        <v>0</v>
      </c>
      <c r="L28" s="68" t="s">
        <v>82</v>
      </c>
      <c r="M28" s="58">
        <v>0</v>
      </c>
      <c r="N28" s="58">
        <v>0</v>
      </c>
      <c r="O28" s="68" t="s">
        <v>82</v>
      </c>
      <c r="P28" s="58">
        <v>0</v>
      </c>
      <c r="Q28" s="58">
        <v>0</v>
      </c>
      <c r="R28" s="119" t="s">
        <v>82</v>
      </c>
    </row>
    <row r="29" spans="2:18" ht="30.75" customHeight="1" thickBot="1" x14ac:dyDescent="0.3">
      <c r="B29" s="124" t="s">
        <v>41</v>
      </c>
      <c r="C29" s="183" t="s">
        <v>20</v>
      </c>
      <c r="D29" s="125">
        <v>0</v>
      </c>
      <c r="E29" s="125">
        <v>0</v>
      </c>
      <c r="F29" s="126" t="s">
        <v>82</v>
      </c>
      <c r="G29" s="125">
        <v>0</v>
      </c>
      <c r="H29" s="125">
        <v>0</v>
      </c>
      <c r="I29" s="126" t="s">
        <v>82</v>
      </c>
      <c r="J29" s="125">
        <v>0</v>
      </c>
      <c r="K29" s="125">
        <v>0</v>
      </c>
      <c r="L29" s="126" t="s">
        <v>82</v>
      </c>
      <c r="M29" s="125">
        <v>0</v>
      </c>
      <c r="N29" s="125">
        <v>0</v>
      </c>
      <c r="O29" s="126" t="s">
        <v>82</v>
      </c>
      <c r="P29" s="125">
        <v>0</v>
      </c>
      <c r="Q29" s="125">
        <v>0</v>
      </c>
      <c r="R29" s="127" t="s">
        <v>82</v>
      </c>
    </row>
    <row r="30" spans="2:18" x14ac:dyDescent="0.25">
      <c r="B30"/>
    </row>
    <row r="31" spans="2:18" ht="409.5" customHeight="1" x14ac:dyDescent="0.25">
      <c r="B31" s="252" t="s">
        <v>42</v>
      </c>
      <c r="C31" s="252"/>
      <c r="D31" s="252"/>
      <c r="E31" s="252"/>
      <c r="F31" s="252"/>
      <c r="G31" s="252"/>
      <c r="H31" s="252"/>
      <c r="I31" s="252"/>
      <c r="J31" s="252"/>
      <c r="K31" s="252"/>
      <c r="L31" s="252"/>
      <c r="M31" s="252"/>
      <c r="N31" s="252"/>
      <c r="O31" s="252"/>
      <c r="P31" s="252"/>
      <c r="Q31" s="252"/>
      <c r="R31" s="252"/>
    </row>
    <row r="32" spans="2:18" ht="220.5" customHeight="1" x14ac:dyDescent="0.25">
      <c r="B32"/>
    </row>
  </sheetData>
  <mergeCells count="11">
    <mergeCell ref="P2:R2"/>
    <mergeCell ref="C5:C7"/>
    <mergeCell ref="B5:B7"/>
    <mergeCell ref="B31:R31"/>
    <mergeCell ref="D6:F6"/>
    <mergeCell ref="G6:I6"/>
    <mergeCell ref="J6:L6"/>
    <mergeCell ref="D5:R5"/>
    <mergeCell ref="M6:O6"/>
    <mergeCell ref="P6:R6"/>
    <mergeCell ref="C3:R3"/>
  </mergeCells>
  <printOptions horizontalCentered="1" verticalCentered="1"/>
  <pageMargins left="0" right="0" top="0.74803149606299213" bottom="0.74803149606299213" header="0.31496062992125984" footer="0.31496062992125984"/>
  <pageSetup paperSize="9" scale="82" fitToHeight="0" orientation="landscape" r:id="rId1"/>
  <rowBreaks count="2" manualBreakCount="2">
    <brk id="18" max="16383" man="1"/>
    <brk id="30" max="16383" man="1"/>
  </rowBreaks>
  <ignoredErrors>
    <ignoredError sqref="F9:F11 D7:E7 F25:F26 G7:H7 J7:K7 M7:N7 P7:Q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8</vt:i4>
      </vt:variant>
    </vt:vector>
  </HeadingPairs>
  <TitlesOfParts>
    <vt:vector size="24" baseType="lpstr">
      <vt:lpstr>Таблица 1.1</vt:lpstr>
      <vt:lpstr>Таблица 1.2</vt:lpstr>
      <vt:lpstr>Таблица 1.3</vt:lpstr>
      <vt:lpstr>Таблица 1.4</vt:lpstr>
      <vt:lpstr>Таблица 2.1</vt:lpstr>
      <vt:lpstr>Таблица 2.2</vt:lpstr>
      <vt:lpstr>Таблица 3.1</vt:lpstr>
      <vt:lpstr>Таблица 3.4</vt:lpstr>
      <vt:lpstr>Таблица 4.1</vt:lpstr>
      <vt:lpstr>Таблица 4.2.</vt:lpstr>
      <vt:lpstr>Таблица 4.3</vt:lpstr>
      <vt:lpstr>4.4</vt:lpstr>
      <vt:lpstr> 4.5.</vt:lpstr>
      <vt:lpstr>4.6.</vt:lpstr>
      <vt:lpstr>Таблица 4.7</vt:lpstr>
      <vt:lpstr>Таблица 4.9</vt:lpstr>
      <vt:lpstr>'Таблица 4.1'!bookmark0</vt:lpstr>
      <vt:lpstr>' 4.5.'!Область_печати</vt:lpstr>
      <vt:lpstr>'4.4'!Область_печати</vt:lpstr>
      <vt:lpstr>'4.6.'!Область_печати</vt:lpstr>
      <vt:lpstr>'Таблица 1.1'!Область_печати</vt:lpstr>
      <vt:lpstr>'Таблица 3.4'!Область_печати</vt:lpstr>
      <vt:lpstr>'Таблица 4.2.'!Область_печати</vt:lpstr>
      <vt:lpstr>'Таблица 4.3'!Область_печати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Гереев Седретдин Бедретдинович</dc:creator>
  <cp:lastModifiedBy>Ольга Ольга</cp:lastModifiedBy>
  <cp:lastPrinted>2024-03-29T07:40:22Z</cp:lastPrinted>
  <dcterms:created xsi:type="dcterms:W3CDTF">2016-03-25T05:41:31Z</dcterms:created>
  <dcterms:modified xsi:type="dcterms:W3CDTF">2025-03-31T09:24:43Z</dcterms:modified>
</cp:coreProperties>
</file>